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6/CDV/S26014-supplement docs/"/>
    </mc:Choice>
  </mc:AlternateContent>
  <xr:revisionPtr revIDLastSave="41" documentId="13_ncr:1_{2B1391DF-E863-8440-AFA2-C790303AF26E}" xr6:coauthVersionLast="47" xr6:coauthVersionMax="47" xr10:uidLastSave="{551B6D6A-6235-1046-B52F-F0F83EC2C55E}"/>
  <bookViews>
    <workbookView xWindow="34960" yWindow="1100" windowWidth="28780" windowHeight="16000" tabRatio="869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<sst xmlns="http://schemas.openxmlformats.org/spreadsheetml/2006/main" count="82" uniqueCount="53">
  <si>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</si>
  <si>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</si>
  <si>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</si>
  <si>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</si>
  <si>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</si>
  <si>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</si>
  <si>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</si>
  <si>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</si>
  <si>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</si>
  <si>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</si>
  <si>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</si>
  <si>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</si>
  <si>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</si>
  <si>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</si>
  <si>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</si>
  <si>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</si>
  <si>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</si>
  <si>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</si>
  <si>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</si>
  <si>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</si>
  <si>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</si>
  <si>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</si>
  <si>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</si>
  <si>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</si>
  <si>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</si>
  <si>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</si>
  <si>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</si>
  <si>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</si>
  <si>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</si>
  <si>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</si>
  <si>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</si>
  <si>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</si>
  <si>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</si>
  <si>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</si>
  <si>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</si>
  <si>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</si>
  <si>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</si>
  <si>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</si>
  <si>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</si>
  <si>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</si>
  <si>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</si>
  <si>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</si>
  <si>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</si>
  <si>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</si>
  <si>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</si>
  <si>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16 de marzo de 2026</t>
  </si>
  <si>
    <t>0728287</t>
  </si>
  <si>
    <t>ONEU5031588</t>
  </si>
  <si>
    <t>ONEU6696947</t>
  </si>
  <si>
    <t>0852626</t>
  </si>
  <si>
    <t>26 de mayo de 2026</t>
  </si>
  <si>
    <t>52 PAQUETES (40 palés, 12 cajas) DE CARGA DONADA: ROPA NUEVA Y CALZADO NUEVO (detallado en la lista de empaque) PARA ASISTENCIA HUMANITARIA.  ESTE ENVIO ES UNA CARGA DONADA PARA AYUDA HUMANITARIA NO PARA SER REVENDIDO. NO PARA CAMBIO POR BENEFICIOS O GANANCIAS. SIN VALOR COMERCIAL. NLR: NO SE REQUIERE LICENCIA.</t>
  </si>
  <si>
    <t>Coordinador de almacén y logística, ayuda humanitaria Stephen Oesterheld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</si>
</sst>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9" fillId="0" borderId="0" xfId="0" applyNumberFormat="1" applyFont="1" applyAlignment="1">
      <alignment horizontal="left" vertical="center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39</xdr:row>
      <xdr:rowOff>368300</xdr:rowOff>
    </xdr:from>
    <xdr:to>
      <xdr:col>4</xdr:col>
      <xdr:colOff>482600</xdr:colOff>
      <xdr:row>43</xdr:row>
      <xdr:rowOff>225588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D59655-F236-504D-9ED7-28A0BDB1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1493500"/>
          <a:ext cx="3975100" cy="962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50800</xdr:rowOff>
    </xdr:from>
    <xdr:to>
      <xdr:col>6</xdr:col>
      <xdr:colOff>241300</xdr:colOff>
      <xdr:row>48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93F794-33D3-AD4B-92FE-A5710F0D9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44400"/>
          <a:ext cx="51943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  <xdr:twoCellAnchor editAs="oneCell">
    <xdr:from>
      <xdr:col>0</xdr:col>
      <xdr:colOff>25919</xdr:colOff>
      <xdr:row>48</xdr:row>
      <xdr:rowOff>272143</xdr:rowOff>
    </xdr:from>
    <xdr:to>
      <xdr:col>6</xdr:col>
      <xdr:colOff>256852</xdr:colOff>
      <xdr:row>52</xdr:row>
      <xdr:rowOff>78015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BFCB46-3A52-1111-329A-C57E0F4D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19" y="12388980"/>
          <a:ext cx="5194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showWhiteSpace="0" view="pageLayout" topLeftCell="A29" workbookViewId="0">
      <selection activeCell="A45" sqref="A45:E45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50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43</v>
      </c>
      <c r="C17" s="37"/>
      <c r="D17" s="37"/>
      <c r="E17" s="45"/>
      <c r="F17" s="17"/>
      <c r="G17" s="28"/>
      <c r="H17" s="37"/>
      <c r="I17" s="37"/>
      <c r="J17" s="37"/>
    </row>
    <row r="18" spans="1:10" ht="20" customHeight="1" x14ac:dyDescent="0.2">
      <c r="A18" s="44" t="s">
        <v>7</v>
      </c>
      <c r="B18" s="37" t="s">
        <v>8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9</v>
      </c>
      <c r="B20" s="41" t="s">
        <v>10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12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13</v>
      </c>
      <c r="B22" s="35" t="s">
        <v>14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15</v>
      </c>
      <c r="B23" s="41">
        <v>20156198481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16</v>
      </c>
      <c r="B33" s="68"/>
      <c r="C33" s="56" t="s">
        <v>17</v>
      </c>
      <c r="D33" s="57"/>
      <c r="E33" s="62" t="s">
        <v>18</v>
      </c>
      <c r="F33" s="63"/>
      <c r="G33" s="63"/>
      <c r="H33" s="57"/>
      <c r="I33" s="4" t="s">
        <v>41</v>
      </c>
      <c r="J33" s="4" t="s">
        <v>19</v>
      </c>
    </row>
    <row r="34" spans="1:10" ht="104" customHeight="1" x14ac:dyDescent="0.2">
      <c r="A34" s="69" t="s">
        <v>48</v>
      </c>
      <c r="B34" s="70"/>
      <c r="C34" s="54" t="s">
        <v>49</v>
      </c>
      <c r="D34" s="55"/>
      <c r="E34" s="64" t="s">
        <v>51</v>
      </c>
      <c r="F34" s="65"/>
      <c r="G34" s="65"/>
      <c r="H34" s="66"/>
      <c r="I34" s="31" t="s">
        <v>44</v>
      </c>
      <c r="J34" s="18">
        <v>5000</v>
      </c>
    </row>
    <row r="35" spans="1:10" ht="10" customHeight="1" x14ac:dyDescent="0.2">
      <c r="E35" s="71" t="s">
        <v>20</v>
      </c>
      <c r="F35" s="71"/>
      <c r="G35" s="71"/>
      <c r="H35" s="71"/>
    </row>
    <row r="36" spans="1:10" ht="3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2" t="s">
        <v>22</v>
      </c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22" customHeight="1" x14ac:dyDescent="0.2"/>
    <row r="40" spans="1:10" ht="39" customHeight="1" x14ac:dyDescent="0.2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 t="str">
        <f>B11</f>
        <v>26 de mayo de 2026</v>
      </c>
      <c r="I44" s="61"/>
      <c r="J44" s="61"/>
    </row>
    <row r="45" spans="1:10" ht="34" customHeight="1" x14ac:dyDescent="0.2">
      <c r="A45" s="59" t="s">
        <v>52</v>
      </c>
      <c r="B45" s="59"/>
      <c r="C45" s="59"/>
      <c r="D45" s="59"/>
      <c r="E45" s="59"/>
      <c r="H45" s="60" t="s">
        <v>24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32" workbookViewId="0">
      <selection activeCell="B46" activeCellId="1" sqref="A49:E49 B46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45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2"/>
    </row>
    <row r="17" spans="1:10" x14ac:dyDescent="0.2">
      <c r="A17" s="13"/>
      <c r="E17" s="12"/>
      <c r="G17" s="82"/>
    </row>
    <row r="18" spans="1:10" ht="36" customHeight="1" x14ac:dyDescent="0.2">
      <c r="A18" s="16" t="s">
        <v>6</v>
      </c>
      <c r="B18" s="37" t="str">
        <f>'Commerical Invoice'!B17:E17</f>
        <v>Misión Cristiana Camino de Vida 
RUC20156198481</v>
      </c>
      <c r="C18" s="37"/>
      <c r="D18" s="37"/>
      <c r="E18" s="45"/>
      <c r="F18" s="17"/>
      <c r="G18" s="82"/>
      <c r="H18" s="37"/>
      <c r="I18" s="37"/>
      <c r="J18" s="37"/>
    </row>
    <row r="19" spans="1:10" ht="16" customHeight="1" x14ac:dyDescent="0.2">
      <c r="A19" s="44" t="s">
        <v>7</v>
      </c>
      <c r="B19" s="37" t="s">
        <v>8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9</v>
      </c>
      <c r="B21" s="41" t="str">
        <f>'Commerical Invoice'!B20:E20</f>
        <v>Allyson Meza/ Teresa Ojeda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1" t="s">
        <v>12</v>
      </c>
      <c r="C22" s="33"/>
      <c r="D22" s="33"/>
      <c r="E22" s="34"/>
      <c r="F22" s="17"/>
      <c r="G22" s="21"/>
      <c r="H22" s="81"/>
      <c r="I22" s="37"/>
      <c r="J22" s="37"/>
    </row>
    <row r="23" spans="1:10" ht="16" customHeight="1" x14ac:dyDescent="0.2">
      <c r="A23" s="16" t="s">
        <v>13</v>
      </c>
      <c r="B23" s="35" t="str">
        <f>'Commerical Invoice'!B22:E22</f>
        <v>19157300827/51989316482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15</v>
      </c>
      <c r="B24" s="41">
        <f>'Commerical Invoice'!B23:E23</f>
        <v>20156198481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5"/>
      <c r="I31" s="75"/>
      <c r="J31" s="75"/>
    </row>
    <row r="34" spans="1:10" ht="19" x14ac:dyDescent="0.2">
      <c r="A34" s="4" t="s">
        <v>25</v>
      </c>
      <c r="B34" s="62" t="s">
        <v>16</v>
      </c>
      <c r="C34" s="68"/>
      <c r="D34" s="56" t="s">
        <v>17</v>
      </c>
      <c r="E34" s="57"/>
      <c r="F34" s="62" t="s">
        <v>18</v>
      </c>
      <c r="G34" s="63"/>
      <c r="H34" s="63"/>
      <c r="I34" s="57"/>
      <c r="J34" s="4" t="s">
        <v>41</v>
      </c>
    </row>
    <row r="35" spans="1:10" ht="80" customHeight="1" x14ac:dyDescent="0.2">
      <c r="A35" s="29">
        <v>1</v>
      </c>
      <c r="B35" s="69" t="s">
        <v>47</v>
      </c>
      <c r="C35" s="70"/>
      <c r="D35" s="54" t="s">
        <v>46</v>
      </c>
      <c r="E35" s="55"/>
      <c r="F35" s="78" t="str">
        <f>'Commerical Invoice'!E34</f>
        <v>52 PAQUETES (40 palés, 12 cajas) DE CARGA DONADA: ROPA NUEVA Y CALZADO NUEVO (detallado en la lista de empaque) PARA ASISTENCIA HUMANITARIA.  ESTE ENVIO ES UNA CARGA DONADA PARA AYUDA HUMANITARIA NO PARA SER REVENDIDO. NO PARA CAMBIO POR BENEFICIOS O GANANCIAS. SIN VALOR COMERCIAL. NLR: NO SE REQUIERE LICENCIA.</v>
      </c>
      <c r="G35" s="79"/>
      <c r="H35" s="79"/>
      <c r="I35" s="80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67" t="s">
        <v>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6"/>
      <c r="B39" s="76"/>
      <c r="C39" s="77"/>
      <c r="D39" s="77"/>
    </row>
    <row r="40" spans="1:10" ht="33" customHeight="1" x14ac:dyDescent="0.2"/>
    <row r="41" spans="1:10" ht="39" customHeight="1" x14ac:dyDescent="0.2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 t="str">
        <f>B11</f>
        <v>16 de marzo de 2026</v>
      </c>
      <c r="I48" s="61"/>
      <c r="J48" s="61"/>
    </row>
    <row r="49" spans="1:10" ht="30" customHeight="1" x14ac:dyDescent="0.2">
      <c r="A49" s="59" t="s">
        <v>52</v>
      </c>
      <c r="B49" s="59"/>
      <c r="C49" s="59"/>
      <c r="D49" s="59"/>
      <c r="E49" s="74"/>
      <c r="H49" s="60" t="s">
        <v>24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topLeftCell="A30" zoomScale="98" zoomScaleNormal="100" zoomScalePageLayoutView="98" workbookViewId="0">
      <selection activeCell="A54" sqref="A54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91" t="str">
        <f>'Commerical Invoice'!B11</f>
        <v>26 de mayo de 2026</v>
      </c>
      <c r="C11" s="91"/>
    </row>
    <row r="12" spans="1:10" ht="12" customHeight="1" x14ac:dyDescent="0.2">
      <c r="B12" s="1"/>
    </row>
    <row r="13" spans="1:10" ht="18" customHeight="1" x14ac:dyDescent="0.2">
      <c r="A13" s="90" t="s">
        <v>27</v>
      </c>
      <c r="B13" s="90"/>
      <c r="C13" s="90"/>
      <c r="D13" s="90"/>
      <c r="E13" s="90"/>
      <c r="F13" s="90"/>
      <c r="G13" s="90"/>
    </row>
    <row r="14" spans="1:10" ht="5" customHeight="1" x14ac:dyDescent="0.2"/>
    <row r="15" spans="1:10" ht="100" customHeight="1" x14ac:dyDescent="0.2">
      <c r="A15" s="85" t="s">
        <v>28</v>
      </c>
      <c r="B15" s="85"/>
      <c r="C15" s="85"/>
      <c r="D15" s="85"/>
      <c r="E15" s="85"/>
      <c r="F15" s="85"/>
      <c r="G15" s="89" t="str">
        <f>'Commerical Invoice'!E34</f>
        <v>52 PAQUETES (40 palés, 12 cajas) DE CARGA DONADA: ROPA NUEVA Y CALZADO NUEVO (detallado en la lista de empaque) PARA ASISTENCIA HUMANITARIA.  ESTE ENVIO ES UNA CARGA DONADA PARA AYUDA HUMANITARIA NO PARA SER REVENDIDO. NO PARA CAMBIO POR BENEFICIOS O GANANCIAS. SIN VALOR COMERCIAL. NLR: NO SE REQUIERE LICENCIA.</v>
      </c>
      <c r="H15" s="89"/>
      <c r="I15" s="89"/>
      <c r="J15" s="89"/>
    </row>
    <row r="16" spans="1:10" ht="36" customHeight="1" x14ac:dyDescent="0.2">
      <c r="A16" s="85" t="s">
        <v>29</v>
      </c>
      <c r="B16" s="85"/>
      <c r="C16" s="85"/>
      <c r="D16" s="85"/>
      <c r="E16" s="85"/>
      <c r="F16" s="85"/>
      <c r="G16" s="85"/>
      <c r="H16" s="85"/>
      <c r="I16" s="85"/>
      <c r="J16" s="85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30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97"/>
      <c r="H20" s="97"/>
      <c r="I20" s="97"/>
    </row>
    <row r="21" spans="1:10" ht="70" customHeight="1" x14ac:dyDescent="0.2">
      <c r="A21" s="16" t="s">
        <v>31</v>
      </c>
      <c r="B21" s="37" t="str">
        <f>'Commerical Invoice'!B17:E17</f>
        <v>Misión Cristiana Camino de Vida 
RUC20156198481</v>
      </c>
      <c r="C21" s="37"/>
      <c r="D21" s="37"/>
      <c r="E21" s="45"/>
      <c r="F21" s="17"/>
      <c r="G21" s="97"/>
      <c r="H21" s="97"/>
      <c r="I21" s="97"/>
      <c r="J21" s="26"/>
    </row>
    <row r="22" spans="1:10" ht="25" customHeight="1" x14ac:dyDescent="0.2">
      <c r="A22" s="44" t="s">
        <v>32</v>
      </c>
      <c r="B22" s="92" t="str">
        <f>'Commerical Invoice'!B18</f>
        <v>Buen Retiro 100 Monterrico - Surco, Lima,         
 Lima 33, Peru</v>
      </c>
      <c r="C22" s="92"/>
      <c r="D22" s="92"/>
      <c r="E22" s="93"/>
      <c r="F22" s="17"/>
      <c r="G22" s="97"/>
      <c r="H22" s="97"/>
      <c r="I22" s="97"/>
      <c r="J22" s="27"/>
    </row>
    <row r="23" spans="1:10" ht="27" customHeight="1" x14ac:dyDescent="0.2">
      <c r="A23" s="44"/>
      <c r="B23" s="92"/>
      <c r="C23" s="92"/>
      <c r="D23" s="92"/>
      <c r="E23" s="93"/>
      <c r="F23" s="17"/>
      <c r="G23" s="97"/>
      <c r="H23" s="97"/>
      <c r="I23" s="97"/>
      <c r="J23" s="27"/>
    </row>
    <row r="24" spans="1:10" ht="19" customHeight="1" x14ac:dyDescent="0.2">
      <c r="A24" s="16" t="s">
        <v>33</v>
      </c>
      <c r="B24" s="88" t="str">
        <f>'Commerical Invoice'!B20:E20</f>
        <v>Allyson Meza/ Teresa Ojeda</v>
      </c>
      <c r="C24" s="88"/>
      <c r="D24" s="88"/>
      <c r="E24" s="94"/>
      <c r="F24" s="17"/>
      <c r="G24" s="21"/>
      <c r="H24" s="88"/>
      <c r="I24" s="88"/>
      <c r="J24" s="88"/>
    </row>
    <row r="25" spans="1:10" ht="33" customHeight="1" x14ac:dyDescent="0.2">
      <c r="A25" s="16" t="s">
        <v>34</v>
      </c>
      <c r="B25" s="88" t="str">
        <f>'Commerical Invoice'!B21:E21</f>
        <v>aameza@caminodevida.com 
tojeda@caminodevida.com</v>
      </c>
      <c r="C25" s="88"/>
      <c r="D25" s="88"/>
      <c r="E25" s="94"/>
      <c r="F25" s="17"/>
      <c r="G25" s="21"/>
      <c r="H25" s="88"/>
      <c r="I25" s="88"/>
      <c r="J25" s="88"/>
    </row>
    <row r="26" spans="1:10" x14ac:dyDescent="0.2">
      <c r="A26" s="16" t="s">
        <v>35</v>
      </c>
      <c r="B26" s="92" t="str">
        <f>'Commerical Invoice'!B22:E22</f>
        <v>19157300827/51989316482</v>
      </c>
      <c r="C26" s="92"/>
      <c r="D26" s="92"/>
      <c r="E26" s="93"/>
      <c r="F26" s="17"/>
      <c r="G26" s="21"/>
      <c r="H26" s="92"/>
      <c r="I26" s="92"/>
      <c r="J26" s="92"/>
    </row>
    <row r="27" spans="1:10" x14ac:dyDescent="0.2">
      <c r="A27" s="16" t="s">
        <v>15</v>
      </c>
      <c r="B27" s="88">
        <f>'Commerical Invoice'!B23:E23</f>
        <v>20156198481</v>
      </c>
      <c r="C27" s="88"/>
      <c r="D27" s="88"/>
      <c r="E27" s="94"/>
      <c r="F27" s="17"/>
      <c r="G27" s="21"/>
      <c r="H27" s="88"/>
      <c r="I27" s="88"/>
      <c r="J27" s="88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5" t="s">
        <v>36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</row>
    <row r="33" spans="1:10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</row>
    <row r="34" spans="1:10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10" customHeight="1" x14ac:dyDescent="0.2"/>
    <row r="36" spans="1:10" x14ac:dyDescent="0.2">
      <c r="A36" s="96" t="s">
        <v>37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0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</row>
    <row r="38" spans="1:10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</row>
    <row r="39" spans="1:10" ht="10" customHeight="1" x14ac:dyDescent="0.2"/>
    <row r="40" spans="1:10" x14ac:dyDescent="0.2">
      <c r="A40" s="85" t="s">
        <v>38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</row>
    <row r="42" spans="1:10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</row>
    <row r="44" spans="1:10" x14ac:dyDescent="0.2">
      <c r="A44" t="s">
        <v>39</v>
      </c>
    </row>
    <row r="48" spans="1:10" x14ac:dyDescent="0.2">
      <c r="A48" s="74"/>
      <c r="B48" s="95"/>
      <c r="C48" s="95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87"/>
      <c r="C50" s="87"/>
      <c r="D50" s="87"/>
      <c r="E50" s="87"/>
      <c r="G50" s="22"/>
      <c r="H50" s="86"/>
      <c r="I50" s="86"/>
      <c r="J50" s="86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3"/>
      <c r="C52" s="83"/>
      <c r="D52" s="83"/>
      <c r="E52" s="83"/>
      <c r="G52" s="23"/>
      <c r="H52" s="41"/>
      <c r="I52" s="41"/>
      <c r="J52" s="41"/>
    </row>
    <row r="53" spans="1:10" ht="29" customHeight="1" x14ac:dyDescent="0.2">
      <c r="A53" s="84" t="s">
        <v>52</v>
      </c>
      <c r="B53" s="84"/>
      <c r="C53" s="84"/>
      <c r="D53" s="84"/>
      <c r="E53" s="84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c95b7ca8-b57e-45ad-a0d6-40c1b64f5a16"/>
    <ds:schemaRef ds:uri="http://schemas.microsoft.com/office/infopath/2007/PartnerControls"/>
    <ds:schemaRef ds:uri="http://purl.org/dc/dcmitype/"/>
    <ds:schemaRef ds:uri="http://purl.org/dc/elements/1.1/"/>
    <ds:schemaRef ds:uri="96f2e6f6-d09e-4761-8f92-782a2eef91e0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8CD5C5-09C9-487B-90DE-F1D4E5751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2026-05-26T19:47:05Z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