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39/S25039-supplement docs/"/>
    </mc:Choice>
  </mc:AlternateContent>
  <xr:revisionPtr revIDLastSave="0" documentId="13_ncr:1_{3873FC23-45A2-474C-A975-58238953B769}" xr6:coauthVersionLast="47" xr6:coauthVersionMax="47" xr10:uidLastSave="{00000000-0000-0000-0000-000000000000}"/>
  <bookViews>
    <workbookView xWindow="0" yWindow="68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<sst xmlns="http://schemas.openxmlformats.org/spreadsheetml/2006/main" count="164" uniqueCount="78">
  <si>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</si>
  <si>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</si>
  <si>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</si>
  <si>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</si>
  <si>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</si>
  <si>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</si>
  <si>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</si>
  <si>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</si>
  <si>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</si>
  <si>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</si>
  <si>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</si>
  <si>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</si>
  <si>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</si>
  <si>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</si>
  <si>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</si>
  <si>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</si>
  <si>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</si>
  <si>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</si>
  <si>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</si>
  <si>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</si>
  <si>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</si>
  <si>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</si>
  <si>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</si>
  <si>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</si>
  <si>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</si>
  <si>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</si>
  <si>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</si>
  <si>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</si>
  <si>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</si>
  <si>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</si>
  <si>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</si>
  <si>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</si>
  <si>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</si>
  <si>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</si>
  <si>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</si>
  <si>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</si>
  <si>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</si>
  <si>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</si>
  <si>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</si>
  <si>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</si>
  <si>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</si>
  <si>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</si>
  <si>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</si>
  <si>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</si>
  <si>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</si>
  <si>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</si>
  <si>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</si>
  <si>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</si>
  <si>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</si>
  <si>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</si>
  <si>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</si>
  <si>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</si>
  <si>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</si>
  <si>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</si>
  <si>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</si>
  <si>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</si>
  <si>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</si>
  <si>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</si>
  <si>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</si>
  <si>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</si>
  <si>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</si>
  <si>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Director,   Humanitarian Aid, Josh Brewer</t>
  </si>
  <si>
    <r>
      <t xml:space="preserve">Director,  </t>
    </r>
    <r>
      <rPr>
        <sz val="12"/>
        <color rgb="FF000000"/>
        <rFont val="Calibri"/>
        <family val="2"/>
        <scheme val="minor"/>
      </rPr>
      <t xml:space="preserve"> Humanitarian Aid</t>
    </r>
    <r>
      <rPr>
        <b/>
        <sz val="12"/>
        <color rgb="FF000000"/>
        <rFont val="Calibri"/>
        <family val="2"/>
        <scheme val="minor"/>
      </rPr>
      <t>, Josh Brewer</t>
    </r>
  </si>
  <si>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</si>
  <si>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</si>
  <si>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</si>
  <si>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</si>
  <si>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</si>
  <si>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</si>
  <si>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35 PALLET(S) OF (1260 BOXES) OF DONATED CARGO: DEHYDRATED RICE MANNA PACKS (36-370g BAGS) FOR HUMANITARIAN ASSISTANCE. THIS SHIPMENT IS A DONATION FOR RELIEF OR CHARITY ONLY. NOT TO BE RESOLD. NOT FOR EXCHANGE FOR PROFIT OR GAIN. NO COMMERCIAL VALUE.</t>
  </si>
  <si>
    <t>November 4, 2025</t>
  </si>
  <si>
    <t xml:space="preserve">A1781134 </t>
  </si>
  <si>
    <t>CMAU4189197</t>
  </si>
  <si>
    <t>S25039</t>
  </si>
  <si>
    <t>NAM8094114</t>
  </si>
  <si>
    <t>BELITA</t>
  </si>
  <si>
    <t>0INKYE1MA</t>
  </si>
  <si>
    <t>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</si>
</sst>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5"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5">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4" fillId="0" borderId="0" xfId="0" applyFont="1"/>
    <xf numFmtId="49" fontId="3" fillId="0" borderId="3" xfId="0" applyNumberFormat="1" applyFont="1" applyBorder="1" applyAlignment="1">
      <alignment horizontal="center" vertical="center"/>
    </xf>
    <xf numFmtId="0" fontId="2" fillId="0" borderId="0" xfId="0" applyFont="1"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3"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xf>
    <xf numFmtId="0" fontId="18" fillId="0" borderId="0" xfId="0" applyFont="1" applyAlignment="1">
      <alignment horizontal="center" vertical="center" wrapText="1"/>
    </xf>
    <xf numFmtId="0" fontId="18" fillId="0" borderId="0" xfId="0" applyFont="1" applyAlignment="1">
      <alignment horizontal="left" vertical="center" wrapText="1"/>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0" zoomScaleNormal="100" workbookViewId="0">
      <selection activeCell="D37" sqref="D37:H3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1"/>
      <c r="B8" s="101"/>
      <c r="C8" s="101"/>
      <c r="D8" s="51"/>
    </row>
    <row r="9" spans="1:10" ht="21" x14ac:dyDescent="0.2">
      <c r="A9" s="123" t="s">
        <v>51</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49</v>
      </c>
      <c r="B11" s="128" t="s">
        <v>70</v>
      </c>
      <c r="C11" s="128"/>
    </row>
    <row r="12" spans="1:10" x14ac:dyDescent="0.2">
      <c r="B12" s="48"/>
    </row>
    <row r="14" spans="1:10" x14ac:dyDescent="0.2">
      <c r="A14" s="26"/>
      <c r="B14" s="25"/>
      <c r="C14" s="25"/>
      <c r="D14" s="47"/>
      <c r="G14" s="26"/>
      <c r="H14" s="25"/>
      <c r="I14" s="25"/>
      <c r="J14" s="24"/>
    </row>
    <row r="15" spans="1:10" x14ac:dyDescent="0.2">
      <c r="A15" s="120" t="s">
        <v>28</v>
      </c>
      <c r="B15" s="121"/>
      <c r="C15" s="121"/>
      <c r="D15" s="127"/>
      <c r="E15" s="22"/>
      <c r="G15" s="120" t="s">
        <v>27</v>
      </c>
      <c r="H15" s="121"/>
      <c r="I15" s="121"/>
      <c r="J15" s="122"/>
    </row>
    <row r="16" spans="1:10" x14ac:dyDescent="0.2">
      <c r="A16" s="45"/>
      <c r="D16" s="46"/>
      <c r="G16" s="45"/>
      <c r="J16" s="44"/>
    </row>
    <row r="17" spans="1:10" ht="32" customHeight="1" x14ac:dyDescent="0.2">
      <c r="A17" s="12" t="s">
        <v>26</v>
      </c>
      <c r="B17" s="124" t="s">
        <v>54</v>
      </c>
      <c r="C17" s="124"/>
      <c r="D17" s="43"/>
      <c r="E17" s="42"/>
      <c r="F17" s="22"/>
      <c r="G17" s="12" t="s">
        <v>26</v>
      </c>
      <c r="H17" s="124" t="s">
        <v>63</v>
      </c>
      <c r="I17" s="124"/>
      <c r="J17" s="126"/>
    </row>
    <row r="18" spans="1:10" ht="45" customHeight="1" x14ac:dyDescent="0.2">
      <c r="A18" s="12" t="s">
        <v>25</v>
      </c>
      <c r="B18" s="124" t="s">
        <v>55</v>
      </c>
      <c r="C18" s="124"/>
      <c r="D18" s="125"/>
      <c r="F18" s="41"/>
      <c r="G18" s="12" t="s">
        <v>25</v>
      </c>
      <c r="H18" s="124" t="s">
        <v>64</v>
      </c>
      <c r="I18" s="124"/>
      <c r="J18" s="125"/>
    </row>
    <row r="19" spans="1:10" ht="23" customHeight="1" x14ac:dyDescent="0.2">
      <c r="A19" s="12" t="s">
        <v>24</v>
      </c>
      <c r="B19" s="133" t="s">
        <v>56</v>
      </c>
      <c r="C19" s="133"/>
      <c r="D19" s="134"/>
      <c r="E19" s="40"/>
      <c r="F19" s="35"/>
      <c r="G19" s="12" t="s">
        <v>24</v>
      </c>
      <c r="H19" s="133" t="s">
        <v>65</v>
      </c>
      <c r="I19" s="133"/>
      <c r="J19" s="134"/>
    </row>
    <row r="20" spans="1:10" ht="33" customHeight="1" x14ac:dyDescent="0.2">
      <c r="A20" s="12" t="s">
        <v>23</v>
      </c>
      <c r="B20" s="136" t="s">
        <v>57</v>
      </c>
      <c r="C20" s="136"/>
      <c r="D20" s="137"/>
      <c r="E20" s="39"/>
      <c r="F20" s="38"/>
      <c r="G20" s="12" t="s">
        <v>23</v>
      </c>
      <c r="H20" s="135" t="s">
        <v>66</v>
      </c>
      <c r="I20" s="136"/>
      <c r="J20" s="137"/>
    </row>
    <row r="21" spans="1:10" ht="16" customHeight="1" x14ac:dyDescent="0.2">
      <c r="A21" s="12" t="s">
        <v>22</v>
      </c>
      <c r="B21" s="128" t="s">
        <v>58</v>
      </c>
      <c r="C21" s="128"/>
      <c r="D21" s="138"/>
      <c r="F21" s="37"/>
      <c r="G21" s="12" t="s">
        <v>22</v>
      </c>
      <c r="H21" s="128" t="s">
        <v>67</v>
      </c>
      <c r="I21" s="128"/>
      <c r="J21" s="138"/>
    </row>
    <row r="22" spans="1:10" x14ac:dyDescent="0.2">
      <c r="A22" s="12" t="s">
        <v>21</v>
      </c>
      <c r="B22" s="129" t="s">
        <v>50</v>
      </c>
      <c r="C22" s="129"/>
      <c r="D22" s="130"/>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19</v>
      </c>
      <c r="B26" s="121"/>
      <c r="C26" s="121"/>
      <c r="D26" s="122"/>
      <c r="E26" s="22"/>
      <c r="F26" s="22"/>
      <c r="G26" s="120" t="s">
        <v>18</v>
      </c>
      <c r="H26" s="121"/>
      <c r="I26" s="121"/>
      <c r="J26" s="122"/>
    </row>
    <row r="27" spans="1:10" x14ac:dyDescent="0.2">
      <c r="A27" s="23"/>
      <c r="B27" s="22"/>
      <c r="C27" s="22"/>
      <c r="D27" s="21"/>
      <c r="E27" s="22"/>
      <c r="F27" s="22"/>
      <c r="G27" s="23"/>
      <c r="H27" s="22"/>
      <c r="I27" s="22"/>
      <c r="J27" s="21"/>
    </row>
    <row r="28" spans="1:10" ht="23" customHeight="1" x14ac:dyDescent="0.2">
      <c r="A28" s="20" t="s">
        <v>17</v>
      </c>
      <c r="B28" s="131" t="s">
        <v>73</v>
      </c>
      <c r="C28" s="131"/>
      <c r="D28" s="132"/>
      <c r="E28" s="19"/>
      <c r="F28" s="19"/>
      <c r="G28" s="17" t="s">
        <v>16</v>
      </c>
      <c r="H28" s="92" t="s">
        <v>75</v>
      </c>
      <c r="I28" s="16"/>
      <c r="J28" s="15"/>
    </row>
    <row r="29" spans="1:10" ht="22" customHeight="1" x14ac:dyDescent="0.2">
      <c r="A29" s="17" t="s">
        <v>15</v>
      </c>
      <c r="B29" s="107">
        <v>251246</v>
      </c>
      <c r="C29" s="107"/>
      <c r="D29" s="108"/>
      <c r="E29" s="18"/>
      <c r="F29" s="18"/>
      <c r="G29" s="17" t="s">
        <v>14</v>
      </c>
      <c r="H29" s="16" t="s">
        <v>76</v>
      </c>
      <c r="I29" s="16"/>
      <c r="J29" s="15"/>
    </row>
    <row r="30" spans="1:10" ht="22" customHeight="1" x14ac:dyDescent="0.2">
      <c r="A30" s="17" t="s">
        <v>13</v>
      </c>
      <c r="B30" s="107" t="s">
        <v>74</v>
      </c>
      <c r="C30" s="107"/>
      <c r="D30" s="108"/>
      <c r="E30" s="18"/>
      <c r="F30" s="18"/>
      <c r="G30" s="17" t="s">
        <v>12</v>
      </c>
      <c r="H30" s="94" t="s">
        <v>77</v>
      </c>
      <c r="I30" s="16"/>
      <c r="J30" s="15"/>
    </row>
    <row r="31" spans="1:10" ht="30" customHeight="1" x14ac:dyDescent="0.2">
      <c r="A31" s="17" t="s">
        <v>11</v>
      </c>
      <c r="B31" s="107" t="s">
        <v>48</v>
      </c>
      <c r="C31" s="107"/>
      <c r="D31" s="108"/>
      <c r="E31" s="18"/>
      <c r="F31" s="18"/>
      <c r="G31" s="17" t="s">
        <v>10</v>
      </c>
      <c r="H31" s="118" t="s">
        <v>59</v>
      </c>
      <c r="I31" s="119"/>
      <c r="J31" s="15"/>
    </row>
    <row r="32" spans="1:10" ht="18" customHeight="1" x14ac:dyDescent="0.2">
      <c r="A32" s="12" t="s">
        <v>9</v>
      </c>
      <c r="B32" s="117" t="s">
        <v>8</v>
      </c>
      <c r="C32" s="117"/>
      <c r="D32" s="14"/>
      <c r="E32" s="13"/>
      <c r="F32" s="13"/>
      <c r="G32" s="12"/>
      <c r="H32" s="9"/>
      <c r="I32" s="9"/>
      <c r="J32" s="11"/>
    </row>
    <row r="33" spans="1:10" ht="18" customHeight="1" x14ac:dyDescent="0.2">
      <c r="A33" s="10"/>
      <c r="B33" s="115"/>
      <c r="C33" s="115"/>
      <c r="D33" s="116"/>
      <c r="E33" s="9"/>
      <c r="F33" s="9"/>
      <c r="G33" s="109" t="s">
        <v>7</v>
      </c>
      <c r="H33" s="110"/>
      <c r="I33" s="110"/>
      <c r="J33" s="111"/>
    </row>
    <row r="34" spans="1:10" x14ac:dyDescent="0.2">
      <c r="A34" s="8"/>
      <c r="B34" s="8"/>
      <c r="C34" s="8"/>
      <c r="D34" s="8"/>
      <c r="G34" s="8"/>
      <c r="H34" s="8"/>
      <c r="I34" s="8"/>
      <c r="J34" s="8"/>
    </row>
    <row r="36" spans="1:10" ht="20" x14ac:dyDescent="0.2">
      <c r="A36" s="103" t="s">
        <v>6</v>
      </c>
      <c r="B36" s="112"/>
      <c r="C36" s="7" t="s">
        <v>5</v>
      </c>
      <c r="D36" s="102" t="s">
        <v>4</v>
      </c>
      <c r="E36" s="103"/>
      <c r="F36" s="103"/>
      <c r="G36" s="103"/>
      <c r="H36" s="104"/>
      <c r="I36" s="6" t="s">
        <v>52</v>
      </c>
      <c r="J36" s="5" t="s">
        <v>3</v>
      </c>
    </row>
    <row r="37" spans="1:10" ht="112" customHeight="1" x14ac:dyDescent="0.2">
      <c r="A37" s="113" t="s">
        <v>72</v>
      </c>
      <c r="B37" s="114"/>
      <c r="C37" s="93" t="s">
        <v>71</v>
      </c>
      <c r="D37" s="184" t="s">
        <v>69</v>
      </c>
      <c r="E37" s="105"/>
      <c r="F37" s="105"/>
      <c r="G37" s="105"/>
      <c r="H37" s="106"/>
      <c r="I37" s="91">
        <v>18906.636999999999</v>
      </c>
      <c r="J37" s="2">
        <v>4900</v>
      </c>
    </row>
    <row r="38" spans="1:10" ht="15" customHeight="1" x14ac:dyDescent="0.2">
      <c r="A38" s="98"/>
      <c r="B38" s="98"/>
      <c r="C38" s="99"/>
      <c r="D38" s="99"/>
    </row>
    <row r="39" spans="1:10" ht="33" customHeight="1" x14ac:dyDescent="0.2">
      <c r="A39" s="100" t="s">
        <v>2</v>
      </c>
      <c r="B39" s="100"/>
      <c r="C39" s="100"/>
      <c r="D39" s="100"/>
      <c r="E39" s="100"/>
      <c r="F39" s="100"/>
      <c r="G39" s="100"/>
      <c r="H39" s="100"/>
      <c r="I39" s="100"/>
      <c r="J39" s="100"/>
    </row>
    <row r="40" spans="1:10" ht="14" customHeight="1" x14ac:dyDescent="0.2">
      <c r="A40" s="1"/>
      <c r="B40" s="1"/>
      <c r="C40" s="1"/>
      <c r="D40" s="1"/>
      <c r="E40" s="1"/>
      <c r="F40" s="1"/>
      <c r="G40" s="1"/>
      <c r="H40" s="1"/>
      <c r="I40" s="1"/>
    </row>
    <row r="41" spans="1:10" ht="39" customHeight="1" x14ac:dyDescent="0.2">
      <c r="A41" s="101" t="s">
        <v>1</v>
      </c>
      <c r="B41" s="101"/>
      <c r="C41" s="101"/>
      <c r="D41" s="101"/>
      <c r="E41" s="101"/>
      <c r="F41" s="101"/>
      <c r="G41" s="101"/>
      <c r="H41" s="101"/>
      <c r="I41" s="101"/>
      <c r="J41" s="101"/>
    </row>
    <row r="45" spans="1:10" ht="19" x14ac:dyDescent="0.2">
      <c r="A45" s="88"/>
      <c r="B45" s="88"/>
      <c r="C45" s="88"/>
      <c r="D45" s="88"/>
      <c r="H45" s="97" t="str">
        <f>B11</f>
        <v>November 4, 2025</v>
      </c>
      <c r="I45" s="97"/>
      <c r="J45" s="97"/>
    </row>
    <row r="46" spans="1:10" ht="19" customHeight="1" x14ac:dyDescent="0.2">
      <c r="A46" s="95" t="s">
        <v>60</v>
      </c>
      <c r="B46" s="95"/>
      <c r="C46" s="95"/>
      <c r="D46" s="95"/>
      <c r="H46" s="96" t="s">
        <v>0</v>
      </c>
      <c r="I46" s="96"/>
      <c r="J46" s="96"/>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1"/>
      <c r="B8" s="101"/>
      <c r="C8" s="101"/>
      <c r="D8" s="51"/>
    </row>
    <row r="9" spans="1:9" ht="21" x14ac:dyDescent="0.2">
      <c r="A9" s="123" t="s">
        <v>33</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49</v>
      </c>
      <c r="B11" s="90" t="str">
        <f>'Commercial Invoice'!B11</f>
        <v>November 4, 2025</v>
      </c>
    </row>
    <row r="12" spans="1:9" x14ac:dyDescent="0.2">
      <c r="B12" s="48"/>
    </row>
    <row r="14" spans="1:9" x14ac:dyDescent="0.2">
      <c r="A14" s="26"/>
      <c r="B14" s="25"/>
      <c r="C14" s="25"/>
      <c r="D14" s="24"/>
      <c r="F14" s="26"/>
      <c r="G14" s="25"/>
      <c r="H14" s="25"/>
      <c r="I14" s="24"/>
    </row>
    <row r="15" spans="1:9" x14ac:dyDescent="0.2">
      <c r="A15" s="120" t="s">
        <v>28</v>
      </c>
      <c r="B15" s="121"/>
      <c r="C15" s="121"/>
      <c r="D15" s="122"/>
      <c r="F15" s="120" t="s">
        <v>27</v>
      </c>
      <c r="G15" s="121"/>
      <c r="H15" s="121"/>
      <c r="I15" s="122"/>
    </row>
    <row r="16" spans="1:9" x14ac:dyDescent="0.2">
      <c r="A16" s="63"/>
      <c r="B16" s="58"/>
      <c r="C16" s="58"/>
      <c r="D16" s="62"/>
      <c r="F16" s="45"/>
      <c r="G16" s="61"/>
      <c r="H16" s="61"/>
      <c r="I16" s="60"/>
    </row>
    <row r="17" spans="1:9" ht="34" customHeight="1" x14ac:dyDescent="0.2">
      <c r="A17" s="17" t="s">
        <v>26</v>
      </c>
      <c r="B17" s="118" t="str">
        <f>'Commercial Invoice'!B17</f>
        <v>Youth With a Mission Burundi - (YWAMBU)</v>
      </c>
      <c r="C17" s="118"/>
      <c r="D17" s="139"/>
      <c r="E17" s="58"/>
      <c r="F17" s="17" t="s">
        <v>26</v>
      </c>
      <c r="G17" s="118" t="str">
        <f>'Commercial Invoice'!H17</f>
        <v>BURUNDI LOGISTICS &amp; SERVICES</v>
      </c>
      <c r="H17" s="118"/>
      <c r="I17" s="139"/>
    </row>
    <row r="18" spans="1:9" ht="55" customHeight="1" x14ac:dyDescent="0.2">
      <c r="A18" s="12" t="s">
        <v>25</v>
      </c>
      <c r="B18" s="149" t="str">
        <f>'Commercial Invoice'!B18</f>
        <v>Ramba, Kabezi
Bujumbura, BDI</v>
      </c>
      <c r="C18" s="149"/>
      <c r="D18" s="150"/>
      <c r="E18" s="58"/>
      <c r="F18" s="12" t="s">
        <v>25</v>
      </c>
      <c r="G18" s="149" t="str">
        <f>'Commercial Invoice'!H18</f>
        <v xml:space="preserve"> Avenue de l’Amitie ,immeuble Business Plazza, 1 ere Etage ,BUJUMBURA, BURUNDI</v>
      </c>
      <c r="H18" s="149"/>
      <c r="I18" s="150"/>
    </row>
    <row r="19" spans="1:9" ht="25" customHeight="1" x14ac:dyDescent="0.2">
      <c r="A19" s="17" t="s">
        <v>24</v>
      </c>
      <c r="B19" s="118" t="str">
        <f>'Commercial Invoice'!B19</f>
        <v>Jagen Gouramari Nzunguri</v>
      </c>
      <c r="C19" s="118"/>
      <c r="D19" s="139"/>
      <c r="E19" s="59"/>
      <c r="F19" s="17" t="s">
        <v>24</v>
      </c>
      <c r="G19" s="118" t="str">
        <f>'Commercial Invoice'!H19</f>
        <v>BANKIMBAGA Evariste</v>
      </c>
      <c r="H19" s="118"/>
      <c r="I19" s="139"/>
    </row>
    <row r="20" spans="1:9" ht="33" customHeight="1" x14ac:dyDescent="0.2">
      <c r="A20" s="17" t="s">
        <v>23</v>
      </c>
      <c r="B20" s="118" t="str">
        <f>'Commercial Invoice'!B20</f>
        <v>jagenruthmission@gmail.com</v>
      </c>
      <c r="C20" s="118"/>
      <c r="D20" s="139"/>
      <c r="E20" s="59"/>
      <c r="F20" s="17" t="s">
        <v>23</v>
      </c>
      <c r="G20" s="118" t="str">
        <f>'Commercial Invoice'!H20</f>
        <v>evariste.bankimbaga@burundilogistics.com</v>
      </c>
      <c r="H20" s="118"/>
      <c r="I20" s="139"/>
    </row>
    <row r="21" spans="1:9" x14ac:dyDescent="0.2">
      <c r="A21" s="17" t="s">
        <v>22</v>
      </c>
      <c r="B21" s="131" t="str">
        <f>'Commercial Invoice'!B21</f>
        <v>+257 7993 6393</v>
      </c>
      <c r="C21" s="131"/>
      <c r="D21" s="132"/>
      <c r="E21" s="59"/>
      <c r="F21" s="17" t="s">
        <v>22</v>
      </c>
      <c r="G21" s="131" t="str">
        <f>'Commercial Invoice'!H21</f>
        <v>+257 79 214 172/ +257 69 061 061</v>
      </c>
      <c r="H21" s="131"/>
      <c r="I21" s="132"/>
    </row>
    <row r="22" spans="1:9" x14ac:dyDescent="0.2">
      <c r="A22" s="12"/>
      <c r="B22" s="155"/>
      <c r="C22" s="155"/>
      <c r="D22" s="156"/>
      <c r="E22" s="58"/>
      <c r="F22" s="12"/>
      <c r="G22" s="155"/>
      <c r="H22" s="155"/>
      <c r="I22" s="15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19</v>
      </c>
      <c r="B26" s="121"/>
      <c r="C26" s="121"/>
      <c r="D26" s="122"/>
      <c r="E26" s="22"/>
      <c r="F26" s="120" t="s">
        <v>18</v>
      </c>
      <c r="G26" s="121"/>
      <c r="H26" s="121"/>
      <c r="I26" s="122"/>
    </row>
    <row r="27" spans="1:9" ht="18" customHeight="1" x14ac:dyDescent="0.2">
      <c r="A27" s="23"/>
      <c r="B27" s="22"/>
      <c r="C27" s="22"/>
      <c r="D27" s="21"/>
      <c r="E27" s="22"/>
      <c r="F27" s="23"/>
      <c r="G27" s="22"/>
      <c r="H27" s="22"/>
      <c r="I27" s="21"/>
    </row>
    <row r="28" spans="1:9" ht="21" customHeight="1" x14ac:dyDescent="0.2">
      <c r="A28" s="20" t="s">
        <v>17</v>
      </c>
      <c r="B28" s="131" t="str">
        <f>'Commercial Invoice'!B28</f>
        <v>S25039</v>
      </c>
      <c r="C28" s="131"/>
      <c r="D28" s="132"/>
      <c r="E28" s="19"/>
      <c r="F28" s="17" t="s">
        <v>16</v>
      </c>
      <c r="G28" s="119" t="str">
        <f>'Commercial Invoice'!H28</f>
        <v>BELITA</v>
      </c>
      <c r="H28" s="119"/>
      <c r="I28" s="143"/>
    </row>
    <row r="29" spans="1:9" ht="22" customHeight="1" x14ac:dyDescent="0.2">
      <c r="A29" s="17" t="s">
        <v>15</v>
      </c>
      <c r="B29" s="131">
        <f>'Commercial Invoice'!B29</f>
        <v>251246</v>
      </c>
      <c r="C29" s="131"/>
      <c r="D29" s="132"/>
      <c r="E29" s="18"/>
      <c r="F29" s="17" t="s">
        <v>14</v>
      </c>
      <c r="G29" s="119" t="str">
        <f>'Commercial Invoice'!H29</f>
        <v>0INKYE1MA</v>
      </c>
      <c r="H29" s="119"/>
      <c r="I29" s="143"/>
    </row>
    <row r="30" spans="1:9" ht="23" customHeight="1" x14ac:dyDescent="0.2">
      <c r="A30" s="17" t="s">
        <v>13</v>
      </c>
      <c r="B30" s="131" t="str">
        <f>'Commercial Invoice'!B30</f>
        <v>NAM8094114</v>
      </c>
      <c r="C30" s="131"/>
      <c r="D30" s="132"/>
      <c r="E30" s="18"/>
      <c r="F30" s="17" t="s">
        <v>12</v>
      </c>
      <c r="G30" s="119" t="str">
        <f>'Commercial Invoice'!H30</f>
        <v>NEW YORK</v>
      </c>
      <c r="H30" s="119"/>
      <c r="I30" s="143"/>
    </row>
    <row r="31" spans="1:9" ht="21" customHeight="1" x14ac:dyDescent="0.2">
      <c r="A31" s="17" t="s">
        <v>11</v>
      </c>
      <c r="B31" s="131" t="str">
        <f>'Commercial Invoice'!B31</f>
        <v>NOEEI 30.37 (H)</v>
      </c>
      <c r="C31" s="131"/>
      <c r="D31" s="132"/>
      <c r="E31" s="18"/>
      <c r="F31" s="17" t="s">
        <v>10</v>
      </c>
      <c r="G31" s="151" t="str">
        <f>'Commercial Invoice'!H31</f>
        <v>DAR ES SALAAM</v>
      </c>
      <c r="H31" s="151"/>
      <c r="I31" s="152"/>
    </row>
    <row r="32" spans="1:9" ht="18" customHeight="1" x14ac:dyDescent="0.2">
      <c r="A32" s="12"/>
      <c r="B32" s="153"/>
      <c r="C32" s="153"/>
      <c r="D32" s="154"/>
      <c r="E32" s="13"/>
      <c r="F32" s="12"/>
      <c r="G32" s="9"/>
      <c r="H32" s="9"/>
      <c r="I32" s="11"/>
    </row>
    <row r="33" spans="1:9" ht="18" customHeight="1" x14ac:dyDescent="0.2">
      <c r="A33" s="56"/>
      <c r="B33" s="115"/>
      <c r="C33" s="115"/>
      <c r="D33" s="116"/>
      <c r="E33" s="9"/>
      <c r="F33" s="140" t="s">
        <v>7</v>
      </c>
      <c r="G33" s="141"/>
      <c r="H33" s="141"/>
      <c r="I33" s="142"/>
    </row>
    <row r="34" spans="1:9" ht="8" customHeight="1" x14ac:dyDescent="0.2">
      <c r="A34" s="55"/>
      <c r="B34" s="9"/>
      <c r="C34" s="9"/>
      <c r="D34" s="9"/>
      <c r="E34" s="9"/>
      <c r="F34" s="54"/>
      <c r="G34" s="53"/>
      <c r="H34" s="53"/>
      <c r="I34" s="53"/>
    </row>
    <row r="36" spans="1:9" ht="20" x14ac:dyDescent="0.2">
      <c r="A36" s="103" t="s">
        <v>6</v>
      </c>
      <c r="B36" s="112"/>
      <c r="C36" s="7" t="s">
        <v>5</v>
      </c>
      <c r="D36" s="102" t="s">
        <v>4</v>
      </c>
      <c r="E36" s="103"/>
      <c r="F36" s="103"/>
      <c r="G36" s="103"/>
      <c r="H36" s="104"/>
      <c r="I36" s="6" t="s">
        <v>53</v>
      </c>
    </row>
    <row r="37" spans="1:9" s="52" customFormat="1" ht="90" customHeight="1" x14ac:dyDescent="0.2">
      <c r="A37" s="147" t="str">
        <f>'Commercial Invoice'!A37</f>
        <v>CMAU4189197</v>
      </c>
      <c r="B37" s="148"/>
      <c r="C37" s="4" t="str">
        <f>'Commercial Invoice'!C37</f>
        <v xml:space="preserve">A1781134 </v>
      </c>
      <c r="D37" s="144"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44"/>
      <c r="F37" s="144"/>
      <c r="G37" s="144"/>
      <c r="H37" s="144"/>
      <c r="I37" s="3">
        <f>'Commercial Invoice'!I37</f>
        <v>18906.636999999999</v>
      </c>
    </row>
    <row r="38" spans="1:9" x14ac:dyDescent="0.2">
      <c r="A38" s="145"/>
      <c r="B38" s="145"/>
      <c r="C38" s="146"/>
      <c r="D38" s="146"/>
    </row>
    <row r="39" spans="1:9" ht="33" customHeight="1" x14ac:dyDescent="0.2">
      <c r="A39" s="100" t="s">
        <v>2</v>
      </c>
      <c r="B39" s="100"/>
      <c r="C39" s="100"/>
      <c r="D39" s="100"/>
      <c r="E39" s="100"/>
      <c r="F39" s="100"/>
      <c r="G39" s="100"/>
      <c r="H39" s="100"/>
      <c r="I39" s="100"/>
    </row>
    <row r="41" spans="1:9" ht="33" customHeight="1" x14ac:dyDescent="0.2">
      <c r="A41" s="101" t="s">
        <v>1</v>
      </c>
      <c r="B41" s="101"/>
      <c r="C41" s="101"/>
      <c r="D41" s="101"/>
      <c r="E41" s="101"/>
      <c r="F41" s="101"/>
      <c r="G41" s="101"/>
      <c r="H41" s="101"/>
      <c r="I41" s="101"/>
    </row>
    <row r="45" spans="1:9" ht="23" customHeight="1" x14ac:dyDescent="0.2">
      <c r="A45" s="88"/>
      <c r="B45" s="88"/>
      <c r="C45" s="88"/>
      <c r="D45" s="88"/>
      <c r="G45" s="97" t="str">
        <f>B11</f>
        <v>November 4, 2025</v>
      </c>
      <c r="H45" s="97"/>
      <c r="I45" s="97"/>
    </row>
    <row r="46" spans="1:9" x14ac:dyDescent="0.2">
      <c r="A46" s="95" t="s">
        <v>61</v>
      </c>
      <c r="B46" s="95"/>
      <c r="C46" s="95"/>
      <c r="D46" s="95"/>
      <c r="G46" s="96" t="s">
        <v>0</v>
      </c>
      <c r="H46" s="96"/>
      <c r="I46" s="96"/>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5"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1"/>
      <c r="B8" s="101"/>
      <c r="C8" s="101"/>
      <c r="D8" s="51"/>
    </row>
    <row r="9" spans="1:10" ht="21" x14ac:dyDescent="0.2">
      <c r="A9" s="123" t="s">
        <v>40</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49</v>
      </c>
      <c r="B11" s="90" t="str">
        <f>'Commercial Invoice'!B11</f>
        <v>November 4, 2025</v>
      </c>
    </row>
    <row r="12" spans="1:10" x14ac:dyDescent="0.2">
      <c r="B12" s="48"/>
    </row>
    <row r="13" spans="1:10" ht="15" customHeight="1" x14ac:dyDescent="0.2">
      <c r="A13" s="158" t="s">
        <v>39</v>
      </c>
      <c r="B13" s="158"/>
      <c r="C13" s="158"/>
      <c r="D13" s="158"/>
      <c r="E13" s="158"/>
      <c r="F13" s="158"/>
      <c r="G13" s="158"/>
    </row>
    <row r="14" spans="1:10" ht="85" customHeight="1" x14ac:dyDescent="0.2">
      <c r="A14" s="118" t="s">
        <v>38</v>
      </c>
      <c r="B14" s="118"/>
      <c r="C14" s="118"/>
      <c r="D14" s="118"/>
      <c r="E14" s="118"/>
      <c r="F14" s="118"/>
      <c r="G14" s="157"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57"/>
      <c r="I14" s="157"/>
      <c r="J14" s="157"/>
    </row>
    <row r="15" spans="1:10" ht="16" customHeight="1" x14ac:dyDescent="0.2">
      <c r="A15" s="159" t="s">
        <v>37</v>
      </c>
      <c r="B15" s="159"/>
      <c r="C15" s="159"/>
      <c r="D15" s="159"/>
      <c r="E15" s="159"/>
      <c r="F15" s="159"/>
      <c r="G15" s="159"/>
      <c r="H15" s="159"/>
      <c r="I15" s="159"/>
      <c r="J15" s="159"/>
    </row>
    <row r="16" spans="1:10" x14ac:dyDescent="0.2">
      <c r="A16" s="159"/>
      <c r="B16" s="159"/>
      <c r="C16" s="159"/>
      <c r="D16" s="159"/>
      <c r="E16" s="159"/>
      <c r="F16" s="159"/>
      <c r="G16" s="159"/>
      <c r="H16" s="159"/>
      <c r="I16" s="159"/>
      <c r="J16" s="159"/>
    </row>
    <row r="18" spans="1:10" x14ac:dyDescent="0.2">
      <c r="A18" s="26"/>
      <c r="B18" s="25"/>
      <c r="C18" s="25"/>
      <c r="D18" s="25"/>
      <c r="E18" s="24"/>
      <c r="G18" s="26"/>
      <c r="H18" s="25"/>
      <c r="I18" s="25"/>
      <c r="J18" s="24"/>
    </row>
    <row r="19" spans="1:10" x14ac:dyDescent="0.2">
      <c r="A19" s="120" t="s">
        <v>28</v>
      </c>
      <c r="B19" s="121"/>
      <c r="C19" s="121"/>
      <c r="D19" s="121"/>
      <c r="E19" s="122"/>
      <c r="G19" s="120" t="s">
        <v>27</v>
      </c>
      <c r="H19" s="121"/>
      <c r="I19" s="121"/>
      <c r="J19" s="122"/>
    </row>
    <row r="20" spans="1:10" x14ac:dyDescent="0.2">
      <c r="A20" s="45"/>
      <c r="E20" s="44"/>
      <c r="G20" s="45"/>
      <c r="J20" s="44"/>
    </row>
    <row r="21" spans="1:10" ht="33" customHeight="1" x14ac:dyDescent="0.2">
      <c r="A21" s="17" t="s">
        <v>26</v>
      </c>
      <c r="B21" s="118" t="str">
        <f>'Commercial Invoice'!B17</f>
        <v>Youth With a Mission Burundi - (YWAMBU)</v>
      </c>
      <c r="C21" s="118"/>
      <c r="D21" s="118"/>
      <c r="E21" s="15"/>
      <c r="F21" s="59"/>
      <c r="G21" s="17" t="s">
        <v>26</v>
      </c>
      <c r="H21" s="118" t="str">
        <f>'Commercial Invoice'!H17</f>
        <v>BURUNDI LOGISTICS &amp; SERVICES</v>
      </c>
      <c r="I21" s="118"/>
      <c r="J21" s="139"/>
    </row>
    <row r="22" spans="1:10" x14ac:dyDescent="0.2">
      <c r="A22" s="160" t="s">
        <v>25</v>
      </c>
      <c r="B22" s="149" t="str">
        <f>'Commercial Invoice'!B18</f>
        <v>Ramba, Kabezi
Bujumbura, BDI</v>
      </c>
      <c r="C22" s="149"/>
      <c r="D22" s="149"/>
      <c r="E22" s="150"/>
      <c r="F22" s="59"/>
      <c r="G22" s="160" t="s">
        <v>25</v>
      </c>
      <c r="H22" s="149" t="str">
        <f>'Commercial Invoice'!H18</f>
        <v xml:space="preserve"> Avenue de l’Amitie ,immeuble Business Plazza, 1 ere Etage ,BUJUMBURA, BURUNDI</v>
      </c>
      <c r="I22" s="149"/>
      <c r="J22" s="150"/>
    </row>
    <row r="23" spans="1:10" ht="28" customHeight="1" x14ac:dyDescent="0.2">
      <c r="A23" s="160"/>
      <c r="B23" s="149"/>
      <c r="C23" s="149"/>
      <c r="D23" s="149"/>
      <c r="E23" s="150"/>
      <c r="F23" s="59"/>
      <c r="G23" s="160"/>
      <c r="H23" s="149"/>
      <c r="I23" s="149"/>
      <c r="J23" s="150"/>
    </row>
    <row r="24" spans="1:10" x14ac:dyDescent="0.2">
      <c r="A24" s="17" t="s">
        <v>24</v>
      </c>
      <c r="B24" s="119" t="str">
        <f>'Commercial Invoice'!B19</f>
        <v>Jagen Gouramari Nzunguri</v>
      </c>
      <c r="C24" s="119"/>
      <c r="D24" s="119"/>
      <c r="E24" s="15"/>
      <c r="F24" s="59"/>
      <c r="G24" s="17" t="s">
        <v>24</v>
      </c>
      <c r="H24" s="119" t="str">
        <f>'Commercial Invoice'!H19</f>
        <v>BANKIMBAGA Evariste</v>
      </c>
      <c r="I24" s="119"/>
      <c r="J24" s="143"/>
    </row>
    <row r="25" spans="1:10" ht="37" customHeight="1" x14ac:dyDescent="0.2">
      <c r="A25" s="17" t="s">
        <v>23</v>
      </c>
      <c r="B25" s="119" t="str">
        <f>'Commercial Invoice'!B20</f>
        <v>jagenruthmission@gmail.com</v>
      </c>
      <c r="C25" s="119"/>
      <c r="D25" s="119"/>
      <c r="E25" s="15"/>
      <c r="F25" s="59"/>
      <c r="G25" s="17" t="s">
        <v>23</v>
      </c>
      <c r="H25" s="118" t="str">
        <f>'Commercial Invoice'!H20</f>
        <v>evariste.bankimbaga@burundilogistics.com</v>
      </c>
      <c r="I25" s="118"/>
      <c r="J25" s="139"/>
    </row>
    <row r="26" spans="1:10" x14ac:dyDescent="0.2">
      <c r="A26" s="17" t="s">
        <v>22</v>
      </c>
      <c r="B26" s="107" t="str">
        <f>'Commercial Invoice'!B21</f>
        <v>+257 7993 6393</v>
      </c>
      <c r="C26" s="119"/>
      <c r="D26" s="119"/>
      <c r="E26" s="15"/>
      <c r="F26" s="59"/>
      <c r="G26" s="17" t="s">
        <v>22</v>
      </c>
      <c r="H26" s="107" t="str">
        <f>'Commercial Invoice'!H21</f>
        <v>+257 79 214 172/ +257 69 061 061</v>
      </c>
      <c r="I26" s="119"/>
      <c r="J26" s="143"/>
    </row>
    <row r="27" spans="1:10" x14ac:dyDescent="0.2">
      <c r="A27" s="12"/>
      <c r="B27" s="155"/>
      <c r="C27" s="155"/>
      <c r="D27" s="155"/>
      <c r="E27" s="156"/>
      <c r="F27" s="58"/>
      <c r="G27" s="12"/>
      <c r="H27" s="155"/>
      <c r="I27" s="155"/>
      <c r="J27" s="15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68</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36</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35</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34</v>
      </c>
    </row>
    <row r="44" spans="1:10" x14ac:dyDescent="0.2">
      <c r="A44" s="88"/>
      <c r="B44" s="88"/>
      <c r="C44" s="88"/>
      <c r="D44" s="88"/>
    </row>
    <row r="45" spans="1:10" x14ac:dyDescent="0.2">
      <c r="A45" s="146" t="s">
        <v>60</v>
      </c>
      <c r="B45" s="146"/>
      <c r="C45" s="146"/>
    </row>
    <row r="47" spans="1:10" ht="29" customHeight="1" x14ac:dyDescent="0.2">
      <c r="A47" s="166" t="s">
        <v>19</v>
      </c>
      <c r="B47" s="167"/>
      <c r="C47" s="167"/>
      <c r="D47" s="167"/>
      <c r="E47" s="168"/>
      <c r="G47" s="166" t="s">
        <v>18</v>
      </c>
      <c r="H47" s="167"/>
      <c r="I47" s="167"/>
      <c r="J47" s="168"/>
    </row>
    <row r="48" spans="1:10" ht="29" customHeight="1" x14ac:dyDescent="0.2">
      <c r="A48" s="20" t="s">
        <v>17</v>
      </c>
      <c r="B48" s="164" t="str">
        <f>'Commercial Invoice'!B28:D28</f>
        <v>S25039</v>
      </c>
      <c r="C48" s="164"/>
      <c r="D48" s="164"/>
      <c r="E48" s="165"/>
      <c r="G48" s="17" t="s">
        <v>16</v>
      </c>
      <c r="H48" s="119" t="str">
        <f>'Commercial Invoice'!H28</f>
        <v>BELITA</v>
      </c>
      <c r="I48" s="119"/>
      <c r="J48" s="143"/>
    </row>
    <row r="49" spans="1:10" ht="29" customHeight="1" x14ac:dyDescent="0.2">
      <c r="A49" s="17" t="s">
        <v>15</v>
      </c>
      <c r="B49" s="107">
        <f>'Commercial Invoice'!B29:D29</f>
        <v>251246</v>
      </c>
      <c r="C49" s="107"/>
      <c r="D49" s="107"/>
      <c r="E49" s="108"/>
      <c r="G49" s="17" t="s">
        <v>14</v>
      </c>
      <c r="H49" s="119" t="str">
        <f>'Commercial Invoice'!H29</f>
        <v>0INKYE1MA</v>
      </c>
      <c r="I49" s="119"/>
      <c r="J49" s="143"/>
    </row>
    <row r="50" spans="1:10" ht="29" customHeight="1" x14ac:dyDescent="0.2">
      <c r="A50" s="17" t="s">
        <v>13</v>
      </c>
      <c r="B50" s="107" t="str">
        <f>'Commercial Invoice'!B30:D30</f>
        <v>NAM8094114</v>
      </c>
      <c r="C50" s="107"/>
      <c r="D50" s="107"/>
      <c r="E50" s="108"/>
      <c r="G50" s="17" t="s">
        <v>12</v>
      </c>
      <c r="H50" s="119" t="str">
        <f>'Commercial Invoice'!H30</f>
        <v>NEW YORK</v>
      </c>
      <c r="I50" s="119"/>
      <c r="J50" s="143"/>
    </row>
    <row r="51" spans="1:10" ht="29" customHeight="1" x14ac:dyDescent="0.2">
      <c r="A51" s="17"/>
      <c r="B51" s="107"/>
      <c r="C51" s="107"/>
      <c r="D51" s="107"/>
      <c r="E51" s="108"/>
      <c r="G51" s="17" t="s">
        <v>10</v>
      </c>
      <c r="H51" s="151" t="str">
        <f>'Commercial Invoice'!H31</f>
        <v>DAR ES SALAAM</v>
      </c>
      <c r="I51" s="151"/>
      <c r="J51" s="152"/>
    </row>
    <row r="52" spans="1:10" ht="23" customHeight="1" x14ac:dyDescent="0.2">
      <c r="A52" s="17"/>
      <c r="B52" s="119"/>
      <c r="C52" s="119"/>
      <c r="D52" s="16"/>
      <c r="E52" s="15"/>
      <c r="G52" s="161" t="s">
        <v>7</v>
      </c>
      <c r="H52" s="162"/>
      <c r="I52" s="162"/>
      <c r="J52" s="163"/>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4"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1"/>
      <c r="B8" s="101"/>
      <c r="C8" s="101"/>
      <c r="D8" s="51"/>
    </row>
    <row r="9" spans="1:11" ht="21" x14ac:dyDescent="0.2">
      <c r="A9" s="123" t="s">
        <v>47</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49</v>
      </c>
      <c r="B11" s="90" t="str">
        <f>'Commercial Invoice'!B11</f>
        <v>November 4, 2025</v>
      </c>
    </row>
    <row r="12" spans="1:11" x14ac:dyDescent="0.2">
      <c r="B12" s="48"/>
    </row>
    <row r="13" spans="1:11" ht="17" x14ac:dyDescent="0.2">
      <c r="A13" s="87" t="s">
        <v>17</v>
      </c>
      <c r="B13" s="174" t="str">
        <f>'Commercial Invoice'!B28:D28</f>
        <v>S25039</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8" t="s">
        <v>28</v>
      </c>
      <c r="B17" s="179"/>
      <c r="C17" s="179"/>
      <c r="D17" s="179"/>
      <c r="E17" s="180"/>
      <c r="F17" s="65"/>
      <c r="G17" s="178" t="s">
        <v>27</v>
      </c>
      <c r="H17" s="179"/>
      <c r="I17" s="179"/>
      <c r="J17" s="180"/>
    </row>
    <row r="18" spans="1:10" x14ac:dyDescent="0.2">
      <c r="A18" s="80"/>
      <c r="B18" s="65"/>
      <c r="C18" s="65"/>
      <c r="D18" s="65"/>
      <c r="E18" s="81"/>
      <c r="F18" s="65"/>
      <c r="G18" s="80"/>
      <c r="H18" s="79"/>
      <c r="I18" s="79"/>
      <c r="J18" s="78"/>
    </row>
    <row r="19" spans="1:10" ht="33" customHeight="1" x14ac:dyDescent="0.2">
      <c r="A19" s="76" t="s">
        <v>26</v>
      </c>
      <c r="B19" s="174" t="str">
        <f>'Commercial Invoice'!B17</f>
        <v>Youth With a Mission Burundi - (YWAMBU)</v>
      </c>
      <c r="C19" s="174"/>
      <c r="D19" s="174"/>
      <c r="E19" s="175"/>
      <c r="F19" s="77"/>
      <c r="G19" s="76" t="s">
        <v>26</v>
      </c>
      <c r="H19" s="176" t="str">
        <f>'Commercial Invoice'!H17</f>
        <v>BURUNDI LOGISTICS &amp; SERVICES</v>
      </c>
      <c r="I19" s="176"/>
      <c r="J19" s="177"/>
    </row>
    <row r="20" spans="1:10" x14ac:dyDescent="0.2">
      <c r="A20" s="169" t="s">
        <v>25</v>
      </c>
      <c r="B20" s="170" t="str">
        <f>'Commercial Invoice'!B18</f>
        <v>Ramba, Kabezi
Bujumbura, BDI</v>
      </c>
      <c r="C20" s="170"/>
      <c r="D20" s="170"/>
      <c r="E20" s="171"/>
      <c r="F20" s="74"/>
      <c r="G20" s="169" t="s">
        <v>25</v>
      </c>
      <c r="H20" s="172" t="str">
        <f>'Commercial Invoice'!H18</f>
        <v xml:space="preserve"> Avenue de l’Amitie ,immeuble Business Plazza, 1 ere Etage ,BUJUMBURA, BURUNDI</v>
      </c>
      <c r="I20" s="172"/>
      <c r="J20" s="173"/>
    </row>
    <row r="21" spans="1:10" ht="29" customHeight="1" x14ac:dyDescent="0.2">
      <c r="A21" s="169"/>
      <c r="B21" s="170"/>
      <c r="C21" s="170"/>
      <c r="D21" s="170"/>
      <c r="E21" s="171"/>
      <c r="F21" s="74"/>
      <c r="G21" s="169"/>
      <c r="H21" s="172"/>
      <c r="I21" s="172"/>
      <c r="J21" s="173"/>
    </row>
    <row r="22" spans="1:10" ht="18" customHeight="1" x14ac:dyDescent="0.2">
      <c r="A22" s="76" t="s">
        <v>24</v>
      </c>
      <c r="B22" s="174" t="str">
        <f>'Commercial Invoice'!B19</f>
        <v>Jagen Gouramari Nzunguri</v>
      </c>
      <c r="C22" s="174"/>
      <c r="D22" s="174"/>
      <c r="E22" s="175"/>
      <c r="F22" s="77"/>
      <c r="G22" s="76" t="s">
        <v>24</v>
      </c>
      <c r="H22" s="176" t="str">
        <f>'Commercial Invoice'!H19</f>
        <v>BANKIMBAGA Evariste</v>
      </c>
      <c r="I22" s="176"/>
      <c r="J22" s="177"/>
    </row>
    <row r="23" spans="1:10" ht="32" customHeight="1" x14ac:dyDescent="0.2">
      <c r="A23" s="76" t="s">
        <v>23</v>
      </c>
      <c r="B23" s="174" t="str">
        <f>'Commercial Invoice'!B20</f>
        <v>jagenruthmission@gmail.com</v>
      </c>
      <c r="C23" s="174"/>
      <c r="D23" s="174"/>
      <c r="E23" s="175"/>
      <c r="F23" s="77"/>
      <c r="G23" s="76" t="s">
        <v>23</v>
      </c>
      <c r="H23" s="176" t="str">
        <f>'Commercial Invoice'!H20</f>
        <v>evariste.bankimbaga@burundilogistics.com</v>
      </c>
      <c r="I23" s="176"/>
      <c r="J23" s="177"/>
    </row>
    <row r="24" spans="1:10" x14ac:dyDescent="0.2">
      <c r="A24" s="76" t="s">
        <v>22</v>
      </c>
      <c r="B24" s="174" t="str">
        <f>'Commercial Invoice'!B21</f>
        <v>+257 7993 6393</v>
      </c>
      <c r="C24" s="174"/>
      <c r="D24" s="174"/>
      <c r="E24" s="175"/>
      <c r="F24" s="77"/>
      <c r="G24" s="76" t="s">
        <v>22</v>
      </c>
      <c r="H24" s="174" t="str">
        <f>'Commercial Invoice'!H21</f>
        <v>+257 79 214 172/ +257 69 061 061</v>
      </c>
      <c r="I24" s="176"/>
      <c r="J24" s="177"/>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6" t="s">
        <v>46</v>
      </c>
      <c r="B30" s="176"/>
      <c r="C30" s="176"/>
      <c r="D30" s="182"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82"/>
      <c r="F30" s="182"/>
      <c r="G30" s="182"/>
      <c r="H30" s="182"/>
      <c r="I30" s="182"/>
      <c r="J30" s="182"/>
    </row>
    <row r="31" spans="1:10" ht="16" customHeight="1" x14ac:dyDescent="0.2">
      <c r="A31" s="66"/>
      <c r="B31" s="66"/>
      <c r="C31" s="66"/>
      <c r="D31" s="68"/>
      <c r="E31" s="68"/>
      <c r="F31" s="68"/>
      <c r="G31" s="68"/>
      <c r="H31" s="68"/>
      <c r="I31" s="68"/>
      <c r="J31" s="68"/>
    </row>
    <row r="32" spans="1:10" ht="14" customHeight="1" x14ac:dyDescent="0.2">
      <c r="A32" s="176" t="s">
        <v>45</v>
      </c>
      <c r="B32" s="176"/>
      <c r="C32" s="68" t="str">
        <f>'Commercial Invoice'!A37</f>
        <v>CMAU4189197</v>
      </c>
      <c r="D32" s="68" t="s">
        <v>44</v>
      </c>
      <c r="E32" s="183" t="str">
        <f>'Commercial Invoice'!C37</f>
        <v xml:space="preserve">A1781134 </v>
      </c>
      <c r="F32" s="183"/>
      <c r="G32" s="67"/>
      <c r="H32" s="67"/>
      <c r="I32" s="67"/>
      <c r="J32" s="67"/>
    </row>
    <row r="33" spans="1:10" x14ac:dyDescent="0.2">
      <c r="A33" s="66"/>
      <c r="B33" s="66"/>
      <c r="C33" s="66"/>
      <c r="D33" s="66"/>
      <c r="E33" s="66"/>
      <c r="F33" s="66"/>
      <c r="G33" s="66"/>
      <c r="H33" s="66"/>
      <c r="I33" s="66"/>
      <c r="J33" s="66"/>
    </row>
    <row r="34" spans="1:10" ht="15" customHeight="1" x14ac:dyDescent="0.2">
      <c r="A34" s="176" t="s">
        <v>43</v>
      </c>
      <c r="B34" s="176"/>
      <c r="C34" s="176"/>
      <c r="D34" s="176"/>
      <c r="E34" s="176"/>
      <c r="F34" s="176"/>
      <c r="G34" s="176"/>
      <c r="H34" s="176"/>
      <c r="I34" s="176"/>
      <c r="J34" s="176"/>
    </row>
    <row r="35" spans="1:10" x14ac:dyDescent="0.2">
      <c r="A35" s="176"/>
      <c r="B35" s="176"/>
      <c r="C35" s="176"/>
      <c r="D35" s="176"/>
      <c r="E35" s="176"/>
      <c r="F35" s="176"/>
      <c r="G35" s="176"/>
      <c r="H35" s="176"/>
      <c r="I35" s="176"/>
      <c r="J35" s="176"/>
    </row>
    <row r="36" spans="1:10" x14ac:dyDescent="0.2">
      <c r="A36" s="176"/>
      <c r="B36" s="176"/>
      <c r="C36" s="176"/>
      <c r="D36" s="176"/>
      <c r="E36" s="176"/>
      <c r="F36" s="176"/>
      <c r="G36" s="176"/>
      <c r="H36" s="176"/>
      <c r="I36" s="176"/>
      <c r="J36" s="176"/>
    </row>
    <row r="37" spans="1:10" x14ac:dyDescent="0.2">
      <c r="A37" s="66"/>
      <c r="B37" s="66"/>
      <c r="C37" s="66"/>
      <c r="D37" s="66"/>
      <c r="E37" s="66"/>
      <c r="F37" s="66"/>
      <c r="G37" s="66"/>
      <c r="H37" s="66"/>
      <c r="I37" s="66"/>
      <c r="J37" s="66"/>
    </row>
    <row r="38" spans="1:10" ht="15" customHeight="1" x14ac:dyDescent="0.2">
      <c r="A38" s="159" t="s">
        <v>42</v>
      </c>
      <c r="B38" s="159"/>
      <c r="C38" s="159"/>
      <c r="D38" s="159"/>
      <c r="E38" s="159"/>
      <c r="F38" s="159"/>
      <c r="G38" s="159"/>
      <c r="H38" s="159"/>
      <c r="I38" s="159"/>
      <c r="J38" s="159"/>
    </row>
    <row r="39" spans="1:10" x14ac:dyDescent="0.2">
      <c r="A39" s="159"/>
      <c r="B39" s="159"/>
      <c r="C39" s="159"/>
      <c r="D39" s="159"/>
      <c r="E39" s="159"/>
      <c r="F39" s="159"/>
      <c r="G39" s="159"/>
      <c r="H39" s="159"/>
      <c r="I39" s="159"/>
      <c r="J39" s="159"/>
    </row>
    <row r="40" spans="1:10" x14ac:dyDescent="0.2">
      <c r="A40" s="66"/>
      <c r="B40" s="66"/>
      <c r="C40" s="66"/>
      <c r="D40" s="66"/>
      <c r="E40" s="66"/>
      <c r="F40" s="66"/>
      <c r="G40" s="66"/>
      <c r="H40" s="66"/>
      <c r="I40" s="66"/>
      <c r="J40" s="66"/>
    </row>
    <row r="41" spans="1:10" ht="15" customHeight="1" x14ac:dyDescent="0.2">
      <c r="A41" s="176" t="s">
        <v>41</v>
      </c>
      <c r="B41" s="176"/>
      <c r="C41" s="176"/>
      <c r="D41" s="176"/>
      <c r="E41" s="176"/>
      <c r="F41" s="176"/>
      <c r="G41" s="176"/>
      <c r="H41" s="176"/>
      <c r="I41" s="176"/>
      <c r="J41" s="176"/>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1" t="s">
        <v>62</v>
      </c>
      <c r="B49" s="181"/>
      <c r="C49" s="181"/>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purl.org/dc/terms/"/>
    <ds:schemaRef ds:uri="96f2e6f6-d09e-4761-8f92-782a2eef91e0"/>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c95b7ca8-b57e-45ad-a0d6-40c1b64f5a16"/>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809E72A6-FE77-4E22-8716-A7459450BC6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2025-12-05T16:57:46Z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