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codeName="ThisWorkbook"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HOHT/Projects/S25006/S25006-FMSC-supplement docs/"/>
    </mc:Choice>
  </mc:AlternateContent>
  <xr:revisionPtr revIDLastSave="47" documentId="13_ncr:1_{06F92A37-4661-A145-9742-996664F4DAE2}" xr6:coauthVersionLast="47" xr6:coauthVersionMax="47" xr10:uidLastSave="{52ABA974-C17F-F341-AD18-B1F2C2F8A8BB}"/>
  <bookViews>
    <workbookView xWindow="35140" yWindow="580" windowWidth="28800" windowHeight="15800" activeTab="2"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6" l="1"/>
  <c r="B50" i="6"/>
  <c r="B30" i="5"/>
  <c r="B29" i="5"/>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H49" i="6"/>
  <c r="H50" i="6"/>
  <c r="H51" i="6"/>
  <c r="B11" i="5"/>
  <c r="G45" i="5" s="1"/>
  <c r="B17" i="5"/>
  <c r="G18" i="5"/>
  <c r="B19" i="5"/>
  <c r="G19" i="5"/>
  <c r="B20" i="5"/>
  <c r="G20" i="5"/>
  <c r="G21" i="5"/>
  <c r="B28" i="5"/>
  <c r="G28" i="5"/>
  <c r="G29" i="5"/>
  <c r="G30" i="5"/>
  <c r="B31" i="5"/>
  <c r="G31" i="5"/>
  <c r="A37" i="5"/>
  <c r="C37" i="5"/>
  <c r="D37" i="5"/>
  <c r="I37" i="5"/>
  <c r="H45" i="1"/>
  <c r="B21" i="5" l="1"/>
</calcChain>
</file>

<file path=xl/sharedStrings.xml><?xml version="1.0" encoding="utf-8"?>
<sst xmlns="http://schemas.openxmlformats.org/spreadsheetml/2006/main" count="164" uniqueCount="74">
  <si>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</si>
  <si>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</si>
  <si>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</si>
  <si>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</si>
  <si>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</si>
  <si>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</si>
  <si>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</si>
  <si>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</si>
  <si>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</si>
  <si>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</si>
  <si>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</si>
  <si>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</si>
  <si>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</si>
  <si>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</si>
  <si>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</si>
  <si>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</si>
  <si>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</si>
  <si>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</si>
  <si>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</si>
  <si>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</si>
  <si>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</si>
  <si>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</si>
  <si>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</si>
  <si>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</si>
  <si>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</si>
  <si>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</si>
  <si>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</si>
  <si>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</si>
  <si>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</si>
  <si>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</si>
  <si>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</si>
  <si>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</si>
  <si>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</si>
  <si>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</si>
  <si>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</si>
  <si>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</si>
  <si>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</si>
  <si>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</si>
  <si>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</si>
  <si>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</si>
  <si>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</si>
  <si>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</si>
  <si>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</si>
  <si>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</si>
  <si>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</si>
  <si>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</si>
  <si>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</si>
  <si>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</si>
  <si>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Director,  Aid &amp; Relief, Josh Brewer</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</si>
  <si>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</si>
  <si>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</si>
  <si>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</si>
  <si>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</si>
  <si>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</si>
  <si>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</si>
  <si>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</si>
  <si>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Mission ABWE L'Hospital de L'Esperance</t>
  </si>
  <si>
    <t>BP 10
Mango, Togo</t>
  </si>
  <si>
    <t>Yovo Kodjo</t>
  </si>
  <si>
    <t>YOVOKODJOA@GMAIL.COM</t>
  </si>
  <si>
    <t>90 054511</t>
  </si>
  <si>
    <t>06 BP 61535
Lome, Togo</t>
  </si>
  <si>
    <t>Yovo Kodzo</t>
  </si>
  <si>
    <t>Mission ABWE</t>
  </si>
  <si>
    <t>S25006</t>
  </si>
  <si>
    <t>June 11, 2025</t>
  </si>
  <si>
    <t>35 PALLET(S) OF (1260 BOXES) OF DONATED CARGO: DEHYDRATED RICE MANNA PACKS (370g BAGS) AND POTATO-D  FORMULA MANNA PACKS FOR HUMANITARIAN ASSISTANCE. THIS SHIPMENT IS A DONATION FOR RELIEF OR CHARITY ONLY. NOT TO BE RESOLD. NOT FOR EXCHANGE FOR PROFIT OR GAIN. NO COMMERCIAL VALUE.</t>
  </si>
  <si>
    <t>MSMU4747177</t>
  </si>
  <si>
    <t>A1781246</t>
  </si>
  <si>
    <t>MEDUJV423077</t>
  </si>
  <si>
    <t>MSC IVORY COAST</t>
  </si>
  <si>
    <t>MU525E</t>
  </si>
  <si>
    <t>NEW YORK</t>
  </si>
  <si>
    <t>LOME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</si>
</sst>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1" fillId="0" borderId="0" xfId="0" applyFont="1" applyAlignment="1">
      <alignment horizontal="left"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VOKODJOA@GMAIL.COM" TargetMode="External"/><Relationship Id="rId1" Type="http://schemas.openxmlformats.org/officeDocument/2006/relationships/hyperlink" Target="mailto:YOVOKODJO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codeName="Sheet1">
    <tabColor rgb="FFFF0000"/>
    <pageSetUpPr fitToPage="1"/>
  </sheetPr>
  <dimension ref="A2:J46"/>
  <sheetViews>
    <sheetView showGridLines="0" view="pageLayout" topLeftCell="A18" zoomScaleNormal="100" workbookViewId="0">
      <selection activeCell="D37" sqref="D37:H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9"/>
      <c r="B8" s="109"/>
      <c r="C8" s="109"/>
      <c r="D8" s="51"/>
    </row>
    <row r="9" spans="1:10" ht="21" x14ac:dyDescent="0.2">
      <c r="A9" s="110" t="s">
        <v>52</v>
      </c>
      <c r="B9" s="110"/>
      <c r="C9" s="110"/>
      <c r="D9" s="110"/>
      <c r="E9" s="110"/>
      <c r="F9" s="110"/>
      <c r="G9" s="110"/>
      <c r="H9" s="110"/>
      <c r="I9" s="110"/>
      <c r="J9" s="110"/>
    </row>
    <row r="10" spans="1:10" ht="21" x14ac:dyDescent="0.2">
      <c r="A10" s="50"/>
      <c r="B10" s="50"/>
      <c r="C10" s="50"/>
      <c r="D10" s="50"/>
      <c r="E10" s="50"/>
      <c r="F10" s="50"/>
      <c r="G10" s="50"/>
      <c r="H10" s="50"/>
      <c r="I10" s="50"/>
    </row>
    <row r="11" spans="1:10" ht="23" customHeight="1" x14ac:dyDescent="0.2">
      <c r="A11" s="49" t="s">
        <v>50</v>
      </c>
      <c r="B11" s="98" t="s">
        <v>65</v>
      </c>
      <c r="C11" s="98"/>
    </row>
    <row r="12" spans="1:10" x14ac:dyDescent="0.2">
      <c r="B12" s="48"/>
    </row>
    <row r="14" spans="1:10" x14ac:dyDescent="0.2">
      <c r="A14" s="26"/>
      <c r="B14" s="25"/>
      <c r="C14" s="25"/>
      <c r="D14" s="47"/>
      <c r="G14" s="26"/>
      <c r="H14" s="25"/>
      <c r="I14" s="25"/>
      <c r="J14" s="24"/>
    </row>
    <row r="15" spans="1:10" x14ac:dyDescent="0.2">
      <c r="A15" s="102" t="s">
        <v>28</v>
      </c>
      <c r="B15" s="103"/>
      <c r="C15" s="103"/>
      <c r="D15" s="114"/>
      <c r="E15" s="22"/>
      <c r="G15" s="102" t="s">
        <v>27</v>
      </c>
      <c r="H15" s="103"/>
      <c r="I15" s="103"/>
      <c r="J15" s="104"/>
    </row>
    <row r="16" spans="1:10" x14ac:dyDescent="0.2">
      <c r="A16" s="45"/>
      <c r="D16" s="46"/>
      <c r="G16" s="45"/>
      <c r="J16" s="44"/>
    </row>
    <row r="17" spans="1:10" ht="32" customHeight="1" x14ac:dyDescent="0.2">
      <c r="A17" s="12" t="s">
        <v>26</v>
      </c>
      <c r="B17" s="111" t="s">
        <v>56</v>
      </c>
      <c r="C17" s="111"/>
      <c r="D17" s="43"/>
      <c r="E17" s="42"/>
      <c r="F17" s="22"/>
      <c r="G17" s="12" t="s">
        <v>26</v>
      </c>
      <c r="H17" s="111" t="s">
        <v>63</v>
      </c>
      <c r="I17" s="111"/>
      <c r="J17" s="113"/>
    </row>
    <row r="18" spans="1:10" ht="33" customHeight="1" x14ac:dyDescent="0.2">
      <c r="A18" s="12" t="s">
        <v>25</v>
      </c>
      <c r="B18" s="111" t="s">
        <v>57</v>
      </c>
      <c r="C18" s="111"/>
      <c r="D18" s="112"/>
      <c r="F18" s="41"/>
      <c r="G18" s="12" t="s">
        <v>25</v>
      </c>
      <c r="H18" s="111" t="s">
        <v>61</v>
      </c>
      <c r="I18" s="111"/>
      <c r="J18" s="112"/>
    </row>
    <row r="19" spans="1:10" ht="23" customHeight="1" x14ac:dyDescent="0.2">
      <c r="A19" s="12" t="s">
        <v>24</v>
      </c>
      <c r="B19" s="94" t="s">
        <v>58</v>
      </c>
      <c r="C19" s="94"/>
      <c r="D19" s="95"/>
      <c r="E19" s="40"/>
      <c r="F19" s="35"/>
      <c r="G19" s="12" t="s">
        <v>24</v>
      </c>
      <c r="H19" s="94" t="s">
        <v>62</v>
      </c>
      <c r="I19" s="94"/>
      <c r="J19" s="95"/>
    </row>
    <row r="20" spans="1:10" ht="20" customHeight="1" x14ac:dyDescent="0.2">
      <c r="A20" s="12" t="s">
        <v>23</v>
      </c>
      <c r="B20" s="96" t="s">
        <v>59</v>
      </c>
      <c r="C20" s="96"/>
      <c r="D20" s="97"/>
      <c r="E20" s="39"/>
      <c r="F20" s="38"/>
      <c r="G20" s="12" t="s">
        <v>23</v>
      </c>
      <c r="H20" s="96" t="s">
        <v>59</v>
      </c>
      <c r="I20" s="96"/>
      <c r="J20" s="97"/>
    </row>
    <row r="21" spans="1:10" ht="16" customHeight="1" x14ac:dyDescent="0.2">
      <c r="A21" s="12" t="s">
        <v>22</v>
      </c>
      <c r="B21" s="98" t="s">
        <v>60</v>
      </c>
      <c r="C21" s="98"/>
      <c r="D21" s="99"/>
      <c r="F21" s="37"/>
      <c r="G21" s="12" t="s">
        <v>22</v>
      </c>
      <c r="H21" s="98" t="s">
        <v>60</v>
      </c>
      <c r="I21" s="98"/>
      <c r="J21" s="99"/>
    </row>
    <row r="22" spans="1:10" x14ac:dyDescent="0.2">
      <c r="A22" s="12" t="s">
        <v>21</v>
      </c>
      <c r="B22" s="100" t="s">
        <v>51</v>
      </c>
      <c r="C22" s="100"/>
      <c r="D22" s="10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19</v>
      </c>
      <c r="B26" s="103"/>
      <c r="C26" s="103"/>
      <c r="D26" s="104"/>
      <c r="E26" s="22"/>
      <c r="F26" s="22"/>
      <c r="G26" s="102" t="s">
        <v>18</v>
      </c>
      <c r="H26" s="103"/>
      <c r="I26" s="103"/>
      <c r="J26" s="104"/>
    </row>
    <row r="27" spans="1:10" x14ac:dyDescent="0.2">
      <c r="A27" s="23"/>
      <c r="B27" s="22"/>
      <c r="C27" s="22"/>
      <c r="D27" s="21"/>
      <c r="E27" s="22"/>
      <c r="F27" s="22"/>
      <c r="G27" s="23"/>
      <c r="H27" s="22"/>
      <c r="I27" s="22"/>
      <c r="J27" s="21"/>
    </row>
    <row r="28" spans="1:10" ht="23" customHeight="1" x14ac:dyDescent="0.2">
      <c r="A28" s="20" t="s">
        <v>17</v>
      </c>
      <c r="B28" s="107" t="s">
        <v>64</v>
      </c>
      <c r="C28" s="107"/>
      <c r="D28" s="108"/>
      <c r="E28" s="19"/>
      <c r="F28" s="19"/>
      <c r="G28" s="17" t="s">
        <v>16</v>
      </c>
      <c r="H28" s="16" t="s">
        <v>70</v>
      </c>
      <c r="I28" s="16"/>
      <c r="J28" s="15"/>
    </row>
    <row r="29" spans="1:10" ht="22" customHeight="1" x14ac:dyDescent="0.2">
      <c r="A29" s="17" t="s">
        <v>15</v>
      </c>
      <c r="B29" s="16">
        <v>250635</v>
      </c>
      <c r="E29" s="18"/>
      <c r="F29" s="18"/>
      <c r="G29" s="17" t="s">
        <v>14</v>
      </c>
      <c r="H29" s="16" t="s">
        <v>71</v>
      </c>
      <c r="I29" s="16"/>
      <c r="J29" s="15"/>
    </row>
    <row r="30" spans="1:10" ht="22" customHeight="1" x14ac:dyDescent="0.2">
      <c r="A30" s="17" t="s">
        <v>13</v>
      </c>
      <c r="B30" s="105" t="s">
        <v>69</v>
      </c>
      <c r="C30" s="105"/>
      <c r="D30" s="106"/>
      <c r="E30" s="18"/>
      <c r="F30" s="18"/>
      <c r="G30" s="17" t="s">
        <v>12</v>
      </c>
      <c r="H30" s="93" t="s">
        <v>72</v>
      </c>
      <c r="I30" s="16"/>
      <c r="J30" s="15"/>
    </row>
    <row r="31" spans="1:10" ht="30" customHeight="1" x14ac:dyDescent="0.2">
      <c r="A31" s="17" t="s">
        <v>11</v>
      </c>
      <c r="B31" s="105" t="s">
        <v>49</v>
      </c>
      <c r="C31" s="105"/>
      <c r="D31" s="106"/>
      <c r="E31" s="18"/>
      <c r="F31" s="18"/>
      <c r="G31" s="17" t="s">
        <v>10</v>
      </c>
      <c r="H31" s="130" t="s">
        <v>73</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6" t="s">
        <v>6</v>
      </c>
      <c r="B36" s="124"/>
      <c r="C36" s="7" t="s">
        <v>5</v>
      </c>
      <c r="D36" s="115" t="s">
        <v>4</v>
      </c>
      <c r="E36" s="116"/>
      <c r="F36" s="116"/>
      <c r="G36" s="116"/>
      <c r="H36" s="117"/>
      <c r="I36" s="6" t="s">
        <v>54</v>
      </c>
      <c r="J36" s="5" t="s">
        <v>3</v>
      </c>
    </row>
    <row r="37" spans="1:10" ht="112" customHeight="1" x14ac:dyDescent="0.2">
      <c r="A37" s="125" t="s">
        <v>67</v>
      </c>
      <c r="B37" s="126"/>
      <c r="C37" s="92" t="s">
        <v>68</v>
      </c>
      <c r="D37" s="118" t="s">
        <v>66</v>
      </c>
      <c r="E37" s="119"/>
      <c r="F37" s="119"/>
      <c r="G37" s="119"/>
      <c r="H37" s="120"/>
      <c r="I37" s="91">
        <v>18859.009999999998</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09" t="s">
        <v>1</v>
      </c>
      <c r="B41" s="109"/>
      <c r="C41" s="109"/>
      <c r="D41" s="109"/>
      <c r="E41" s="109"/>
      <c r="F41" s="109"/>
      <c r="G41" s="109"/>
      <c r="H41" s="109"/>
      <c r="I41" s="109"/>
      <c r="J41" s="109"/>
    </row>
    <row r="45" spans="1:10" ht="19" x14ac:dyDescent="0.2">
      <c r="A45" s="88"/>
      <c r="B45" s="88"/>
      <c r="C45" s="88"/>
      <c r="D45" s="88"/>
      <c r="H45" s="134" t="str">
        <f>B11</f>
        <v>June 11, 2025</v>
      </c>
      <c r="I45" s="134"/>
      <c r="J45" s="134"/>
    </row>
    <row r="46" spans="1:10" ht="19" customHeight="1" x14ac:dyDescent="0.2">
      <c r="A46" s="132" t="s">
        <v>48</v>
      </c>
      <c r="B46" s="132"/>
      <c r="C46" s="132"/>
      <c r="D46" s="132"/>
      <c r="H46" s="133" t="s">
        <v>0</v>
      </c>
      <c r="I46" s="133"/>
      <c r="J46" s="133"/>
    </row>
  </sheetData>
  <mergeCells count="36">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30:D30"/>
    <mergeCell ref="B28:D28"/>
    <mergeCell ref="H19:J19"/>
    <mergeCell ref="H20:J20"/>
    <mergeCell ref="H21:J21"/>
    <mergeCell ref="B19:D19"/>
    <mergeCell ref="B20:D20"/>
    <mergeCell ref="B21:D21"/>
  </mergeCells>
  <hyperlinks>
    <hyperlink ref="B20" r:id="rId1" xr:uid="{3EF6AFE1-F620-A648-9666-DCDC79828C9F}"/>
    <hyperlink ref="H20" r:id="rId2" xr:uid="{6CB08C0E-E987-5147-BE88-F9A0C15C3EA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codeName="Sheet2">
    <pageSetUpPr fitToPage="1"/>
  </sheetPr>
  <dimension ref="A2:I46"/>
  <sheetViews>
    <sheetView showGridLines="0" view="pageLayout" topLeftCell="A14" workbookViewId="0">
      <selection activeCell="B31" sqref="B31:D31"/>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9"/>
      <c r="B8" s="109"/>
      <c r="C8" s="109"/>
      <c r="D8" s="51"/>
    </row>
    <row r="9" spans="1:9" ht="21" x14ac:dyDescent="0.2">
      <c r="A9" s="110" t="s">
        <v>33</v>
      </c>
      <c r="B9" s="110"/>
      <c r="C9" s="110"/>
      <c r="D9" s="110"/>
      <c r="E9" s="110"/>
      <c r="F9" s="110"/>
      <c r="G9" s="110"/>
      <c r="H9" s="110"/>
      <c r="I9" s="110"/>
    </row>
    <row r="10" spans="1:9" ht="21" x14ac:dyDescent="0.2">
      <c r="A10" s="50"/>
      <c r="B10" s="50"/>
      <c r="C10" s="50"/>
      <c r="D10" s="50"/>
      <c r="E10" s="50"/>
      <c r="F10" s="50"/>
      <c r="G10" s="50"/>
      <c r="H10" s="50"/>
      <c r="I10" s="50"/>
    </row>
    <row r="11" spans="1:9" ht="23" customHeight="1" x14ac:dyDescent="0.2">
      <c r="A11" s="49" t="s">
        <v>50</v>
      </c>
      <c r="B11" s="90" t="str">
        <f>'Commercial Invoice'!B11</f>
        <v>June 11, 2025</v>
      </c>
    </row>
    <row r="12" spans="1:9" x14ac:dyDescent="0.2">
      <c r="B12" s="48"/>
    </row>
    <row r="14" spans="1:9" x14ac:dyDescent="0.2">
      <c r="A14" s="26"/>
      <c r="B14" s="25"/>
      <c r="C14" s="25"/>
      <c r="D14" s="24"/>
      <c r="F14" s="26"/>
      <c r="G14" s="25"/>
      <c r="H14" s="25"/>
      <c r="I14" s="24"/>
    </row>
    <row r="15" spans="1:9" x14ac:dyDescent="0.2">
      <c r="A15" s="102" t="s">
        <v>28</v>
      </c>
      <c r="B15" s="103"/>
      <c r="C15" s="103"/>
      <c r="D15" s="104"/>
      <c r="F15" s="102" t="s">
        <v>27</v>
      </c>
      <c r="G15" s="103"/>
      <c r="H15" s="103"/>
      <c r="I15" s="104"/>
    </row>
    <row r="16" spans="1:9" x14ac:dyDescent="0.2">
      <c r="A16" s="63"/>
      <c r="B16" s="58"/>
      <c r="C16" s="58"/>
      <c r="D16" s="62"/>
      <c r="F16" s="45"/>
      <c r="G16" s="61"/>
      <c r="H16" s="61"/>
      <c r="I16" s="60"/>
    </row>
    <row r="17" spans="1:9" ht="34" customHeight="1" x14ac:dyDescent="0.2">
      <c r="A17" s="17" t="s">
        <v>26</v>
      </c>
      <c r="B17" s="130" t="str">
        <f>'Commercial Invoice'!B17</f>
        <v>Mission ABWE L'Hospital de L'Esperance</v>
      </c>
      <c r="C17" s="130"/>
      <c r="D17" s="155"/>
      <c r="E17" s="58"/>
      <c r="F17" s="17" t="s">
        <v>26</v>
      </c>
      <c r="G17" s="130" t="str">
        <f>'Commercial Invoice'!H17</f>
        <v>Mission ABWE</v>
      </c>
      <c r="H17" s="130"/>
      <c r="I17" s="155"/>
    </row>
    <row r="18" spans="1:9" ht="55" customHeight="1" x14ac:dyDescent="0.2">
      <c r="A18" s="12" t="s">
        <v>25</v>
      </c>
      <c r="B18" s="138" t="str">
        <f>'Commercial Invoice'!B18</f>
        <v>BP 10
Mango, Togo</v>
      </c>
      <c r="C18" s="138"/>
      <c r="D18" s="139"/>
      <c r="E18" s="58"/>
      <c r="F18" s="12" t="s">
        <v>25</v>
      </c>
      <c r="G18" s="138" t="str">
        <f>'Commercial Invoice'!H18</f>
        <v>06 BP 61535
Lome, Togo</v>
      </c>
      <c r="H18" s="138"/>
      <c r="I18" s="139"/>
    </row>
    <row r="19" spans="1:9" ht="25" customHeight="1" x14ac:dyDescent="0.2">
      <c r="A19" s="17" t="s">
        <v>24</v>
      </c>
      <c r="B19" s="130" t="str">
        <f>'Commercial Invoice'!B19</f>
        <v>Yovo Kodjo</v>
      </c>
      <c r="C19" s="130"/>
      <c r="D19" s="155"/>
      <c r="E19" s="59"/>
      <c r="F19" s="17" t="s">
        <v>24</v>
      </c>
      <c r="G19" s="130" t="str">
        <f>'Commercial Invoice'!H19</f>
        <v>Yovo Kodzo</v>
      </c>
      <c r="H19" s="130"/>
      <c r="I19" s="155"/>
    </row>
    <row r="20" spans="1:9" ht="33" customHeight="1" x14ac:dyDescent="0.2">
      <c r="A20" s="17" t="s">
        <v>23</v>
      </c>
      <c r="B20" s="130" t="str">
        <f>'Commercial Invoice'!B20</f>
        <v>YOVOKODJOA@GMAIL.COM</v>
      </c>
      <c r="C20" s="130"/>
      <c r="D20" s="155"/>
      <c r="E20" s="59"/>
      <c r="F20" s="17" t="s">
        <v>23</v>
      </c>
      <c r="G20" s="130" t="str">
        <f>'Commercial Invoice'!H20</f>
        <v>YOVOKODJOA@GMAIL.COM</v>
      </c>
      <c r="H20" s="130"/>
      <c r="I20" s="155"/>
    </row>
    <row r="21" spans="1:9" x14ac:dyDescent="0.2">
      <c r="A21" s="17" t="s">
        <v>22</v>
      </c>
      <c r="B21" s="107" t="str">
        <f>'Commercial Invoice'!B21</f>
        <v>90 054511</v>
      </c>
      <c r="C21" s="107"/>
      <c r="D21" s="108"/>
      <c r="E21" s="59"/>
      <c r="F21" s="17" t="s">
        <v>22</v>
      </c>
      <c r="G21" s="107" t="str">
        <f>'Commercial Invoice'!H21</f>
        <v>90 054511</v>
      </c>
      <c r="H21" s="107"/>
      <c r="I21" s="108"/>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19</v>
      </c>
      <c r="B26" s="103"/>
      <c r="C26" s="103"/>
      <c r="D26" s="104"/>
      <c r="E26" s="22"/>
      <c r="F26" s="102" t="s">
        <v>18</v>
      </c>
      <c r="G26" s="103"/>
      <c r="H26" s="103"/>
      <c r="I26" s="104"/>
    </row>
    <row r="27" spans="1:9" ht="18" customHeight="1" x14ac:dyDescent="0.2">
      <c r="A27" s="23"/>
      <c r="B27" s="22"/>
      <c r="C27" s="22"/>
      <c r="D27" s="21"/>
      <c r="E27" s="22"/>
      <c r="F27" s="23"/>
      <c r="G27" s="22"/>
      <c r="H27" s="22"/>
      <c r="I27" s="21"/>
    </row>
    <row r="28" spans="1:9" ht="21" customHeight="1" x14ac:dyDescent="0.2">
      <c r="A28" s="20" t="s">
        <v>17</v>
      </c>
      <c r="B28" s="107" t="str">
        <f>'Commercial Invoice'!B28</f>
        <v>S25006</v>
      </c>
      <c r="C28" s="107"/>
      <c r="D28" s="108"/>
      <c r="E28" s="19"/>
      <c r="F28" s="17" t="s">
        <v>16</v>
      </c>
      <c r="G28" s="131" t="str">
        <f>'Commercial Invoice'!H28</f>
        <v>MSC IVORY COAST</v>
      </c>
      <c r="H28" s="131"/>
      <c r="I28" s="140"/>
    </row>
    <row r="29" spans="1:9" ht="22" customHeight="1" x14ac:dyDescent="0.2">
      <c r="A29" s="17" t="s">
        <v>15</v>
      </c>
      <c r="B29" s="107">
        <f>'Commercial Invoice'!B29</f>
        <v>250635</v>
      </c>
      <c r="C29" s="107"/>
      <c r="D29" s="108"/>
      <c r="E29" s="18"/>
      <c r="F29" s="17" t="s">
        <v>14</v>
      </c>
      <c r="G29" s="131" t="str">
        <f>'Commercial Invoice'!H29</f>
        <v>MU525E</v>
      </c>
      <c r="H29" s="131"/>
      <c r="I29" s="140"/>
    </row>
    <row r="30" spans="1:9" ht="23" customHeight="1" x14ac:dyDescent="0.2">
      <c r="A30" s="17" t="s">
        <v>13</v>
      </c>
      <c r="B30" s="107" t="str">
        <f>'Commercial Invoice'!B30</f>
        <v>MEDUJV423077</v>
      </c>
      <c r="C30" s="107"/>
      <c r="D30" s="108"/>
      <c r="E30" s="18"/>
      <c r="F30" s="17" t="s">
        <v>12</v>
      </c>
      <c r="G30" s="131" t="str">
        <f>'Commercial Invoice'!H30</f>
        <v>NEW YORK</v>
      </c>
      <c r="H30" s="131"/>
      <c r="I30" s="140"/>
    </row>
    <row r="31" spans="1:9" ht="21" customHeight="1" x14ac:dyDescent="0.2">
      <c r="A31" s="17" t="s">
        <v>11</v>
      </c>
      <c r="B31" s="107" t="str">
        <f>'Commercial Invoice'!B31</f>
        <v>NOEEI 30.37 (H)</v>
      </c>
      <c r="C31" s="107"/>
      <c r="D31" s="108"/>
      <c r="E31" s="18"/>
      <c r="F31" s="17" t="s">
        <v>10</v>
      </c>
      <c r="G31" s="141" t="str">
        <f>'Commercial Invoice'!H31</f>
        <v>LOME</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6" t="s">
        <v>6</v>
      </c>
      <c r="B36" s="124"/>
      <c r="C36" s="7" t="s">
        <v>5</v>
      </c>
      <c r="D36" s="115" t="s">
        <v>4</v>
      </c>
      <c r="E36" s="116"/>
      <c r="F36" s="116"/>
      <c r="G36" s="116"/>
      <c r="H36" s="117"/>
      <c r="I36" s="6" t="s">
        <v>55</v>
      </c>
    </row>
    <row r="37" spans="1:9" s="52" customFormat="1" ht="90" customHeight="1" x14ac:dyDescent="0.2">
      <c r="A37" s="150" t="str">
        <f>'Commercial Invoice'!A37</f>
        <v>MSMU4747177</v>
      </c>
      <c r="B37" s="151"/>
      <c r="C37" s="4" t="str">
        <f>'Commercial Invoice'!C37</f>
        <v>A1781246</v>
      </c>
      <c r="D37" s="147" t="str">
        <f>'Commercial Invoice'!D37</f>
        <v>35 PALLET(S) OF (1260 BOXES) OF DONATED CARGO: DEHYDRATED RICE MANNA PACKS (370g BAGS) AND POTATO-D  FORMULA MANNA PACKS FOR HUMANITARIAN ASSISTANCE. THIS SHIPMENT IS A DONATION FOR RELIEF OR CHARITY ONLY. NOT TO BE RESOLD. NOT FOR EXCHANGE FOR PROFIT OR GAIN. NO COMMERCIAL VALUE.</v>
      </c>
      <c r="E37" s="147"/>
      <c r="F37" s="147"/>
      <c r="G37" s="147"/>
      <c r="H37" s="147"/>
      <c r="I37" s="3">
        <f>'Commercial Invoice'!I37</f>
        <v>18859.009999999998</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09" t="s">
        <v>1</v>
      </c>
      <c r="B41" s="109"/>
      <c r="C41" s="109"/>
      <c r="D41" s="109"/>
      <c r="E41" s="109"/>
      <c r="F41" s="109"/>
      <c r="G41" s="109"/>
      <c r="H41" s="109"/>
      <c r="I41" s="109"/>
    </row>
    <row r="45" spans="1:9" ht="23" customHeight="1" x14ac:dyDescent="0.2">
      <c r="A45" s="88"/>
      <c r="B45" s="88"/>
      <c r="C45" s="88"/>
      <c r="D45" s="88"/>
      <c r="G45" s="134" t="str">
        <f>B11</f>
        <v>June 11, 2025</v>
      </c>
      <c r="H45" s="134"/>
      <c r="I45" s="134"/>
    </row>
    <row r="46" spans="1:9" x14ac:dyDescent="0.2">
      <c r="A46" s="132" t="s">
        <v>48</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codeName="Sheet3">
    <pageSetUpPr fitToPage="1"/>
  </sheetPr>
  <dimension ref="A2:J53"/>
  <sheetViews>
    <sheetView showGridLines="0" tabSelected="1" view="pageLayout" workbookViewId="0">
      <selection activeCell="B50" sqref="B50:E50"/>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9"/>
      <c r="B8" s="109"/>
      <c r="C8" s="109"/>
      <c r="D8" s="51"/>
    </row>
    <row r="9" spans="1:10" ht="21" x14ac:dyDescent="0.2">
      <c r="A9" s="110" t="s">
        <v>40</v>
      </c>
      <c r="B9" s="110"/>
      <c r="C9" s="110"/>
      <c r="D9" s="110"/>
      <c r="E9" s="110"/>
      <c r="F9" s="110"/>
      <c r="G9" s="110"/>
      <c r="H9" s="110"/>
      <c r="I9" s="110"/>
      <c r="J9" s="110"/>
    </row>
    <row r="10" spans="1:10" ht="21" x14ac:dyDescent="0.2">
      <c r="A10" s="50"/>
      <c r="B10" s="50"/>
      <c r="C10" s="50"/>
      <c r="D10" s="50"/>
      <c r="E10" s="50"/>
      <c r="F10" s="50"/>
      <c r="G10" s="50"/>
      <c r="H10" s="50"/>
      <c r="I10" s="50"/>
      <c r="J10" s="50"/>
    </row>
    <row r="11" spans="1:10" ht="23" customHeight="1" x14ac:dyDescent="0.2">
      <c r="A11" s="49" t="s">
        <v>50</v>
      </c>
      <c r="B11" s="90" t="str">
        <f>'Commercial Invoice'!B11</f>
        <v>June 11, 2025</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'Commercial Invoice'!D37</f>
        <v>35 PALLET(S) OF (1260 BOXES) OF DONATED CARGO: DEHYDRATED RICE MANNA PACKS (370g BAGS) AND POTATO-D  FORMULA MANNA PACKS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2" t="s">
        <v>28</v>
      </c>
      <c r="B19" s="103"/>
      <c r="C19" s="103"/>
      <c r="D19" s="103"/>
      <c r="E19" s="104"/>
      <c r="G19" s="102" t="s">
        <v>27</v>
      </c>
      <c r="H19" s="103"/>
      <c r="I19" s="103"/>
      <c r="J19" s="104"/>
    </row>
    <row r="20" spans="1:10" x14ac:dyDescent="0.2">
      <c r="A20" s="45"/>
      <c r="E20" s="44"/>
      <c r="G20" s="45"/>
      <c r="J20" s="44"/>
    </row>
    <row r="21" spans="1:10" ht="33" customHeight="1" x14ac:dyDescent="0.2">
      <c r="A21" s="17" t="s">
        <v>26</v>
      </c>
      <c r="B21" s="130" t="str">
        <f>'Commercial Invoice'!B17</f>
        <v>Mission ABWE L'Hospital de L'Esperance</v>
      </c>
      <c r="C21" s="130"/>
      <c r="D21" s="130"/>
      <c r="E21" s="15"/>
      <c r="F21" s="59"/>
      <c r="G21" s="17" t="s">
        <v>26</v>
      </c>
      <c r="H21" s="130" t="str">
        <f>'Commercial Invoice'!H17</f>
        <v>Mission ABWE</v>
      </c>
      <c r="I21" s="130"/>
      <c r="J21" s="155"/>
    </row>
    <row r="22" spans="1:10" x14ac:dyDescent="0.2">
      <c r="A22" s="165" t="s">
        <v>25</v>
      </c>
      <c r="B22" s="138" t="str">
        <f>'Commercial Invoice'!B18</f>
        <v>BP 10
Mango, Togo</v>
      </c>
      <c r="C22" s="138"/>
      <c r="D22" s="138"/>
      <c r="E22" s="139"/>
      <c r="F22" s="59"/>
      <c r="G22" s="165" t="s">
        <v>25</v>
      </c>
      <c r="H22" s="138" t="str">
        <f>'Commercial Invoice'!H18</f>
        <v>06 BP 61535
Lome, Togo</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'Commercial Invoice'!B19</f>
        <v>Yovo Kodjo</v>
      </c>
      <c r="C24" s="131"/>
      <c r="D24" s="131"/>
      <c r="E24" s="15"/>
      <c r="F24" s="59"/>
      <c r="G24" s="17" t="s">
        <v>24</v>
      </c>
      <c r="H24" s="131" t="str">
        <f>'Commercial Invoice'!H19</f>
        <v>Yovo Kodzo</v>
      </c>
      <c r="I24" s="131"/>
      <c r="J24" s="140"/>
    </row>
    <row r="25" spans="1:10" ht="37" customHeight="1" x14ac:dyDescent="0.2">
      <c r="A25" s="17" t="s">
        <v>23</v>
      </c>
      <c r="B25" s="131" t="str">
        <f>'Commercial Invoice'!B20</f>
        <v>YOVOKODJOA@GMAIL.COM</v>
      </c>
      <c r="C25" s="131"/>
      <c r="D25" s="131"/>
      <c r="E25" s="15"/>
      <c r="F25" s="59"/>
      <c r="G25" s="17" t="s">
        <v>23</v>
      </c>
      <c r="H25" s="130" t="str">
        <f>'Commercial Invoice'!H20</f>
        <v>YOVOKODJOA@GMAIL.COM</v>
      </c>
      <c r="I25" s="130"/>
      <c r="J25" s="155"/>
    </row>
    <row r="26" spans="1:10" x14ac:dyDescent="0.2">
      <c r="A26" s="17" t="s">
        <v>22</v>
      </c>
      <c r="B26" s="105" t="str">
        <f>'Commercial Invoice'!B21</f>
        <v>90 054511</v>
      </c>
      <c r="C26" s="131"/>
      <c r="D26" s="131"/>
      <c r="E26" s="15"/>
      <c r="F26" s="59"/>
      <c r="G26" s="17" t="s">
        <v>22</v>
      </c>
      <c r="H26" s="105" t="str">
        <f>'Commercial Invoice'!H21</f>
        <v>90 054511</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53</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48</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t="str">
        <f>'Commercial Invoice'!B28:D28</f>
        <v>S25006</v>
      </c>
      <c r="C48" s="156"/>
      <c r="D48" s="156"/>
      <c r="E48" s="157"/>
      <c r="G48" s="17" t="s">
        <v>16</v>
      </c>
      <c r="H48" s="131" t="str">
        <f>'Commercial Invoice'!H28</f>
        <v>MSC IVORY COAST</v>
      </c>
      <c r="I48" s="131"/>
      <c r="J48" s="140"/>
    </row>
    <row r="49" spans="1:10" ht="29" customHeight="1" x14ac:dyDescent="0.2">
      <c r="A49" s="17" t="s">
        <v>15</v>
      </c>
      <c r="B49" s="105">
        <f>'Commercial Invoice'!B29</f>
        <v>250635</v>
      </c>
      <c r="C49" s="105"/>
      <c r="D49" s="105"/>
      <c r="E49" s="106"/>
      <c r="G49" s="17" t="s">
        <v>14</v>
      </c>
      <c r="H49" s="131" t="str">
        <f>'Commercial Invoice'!H29</f>
        <v>MU525E</v>
      </c>
      <c r="I49" s="131"/>
      <c r="J49" s="140"/>
    </row>
    <row r="50" spans="1:10" ht="29" customHeight="1" x14ac:dyDescent="0.2">
      <c r="A50" s="17" t="s">
        <v>13</v>
      </c>
      <c r="B50" s="105" t="str">
        <f>'Commercial Invoice'!B30</f>
        <v>MEDUJV423077</v>
      </c>
      <c r="C50" s="105"/>
      <c r="D50" s="105"/>
      <c r="E50" s="106"/>
      <c r="G50" s="17" t="s">
        <v>12</v>
      </c>
      <c r="H50" s="131" t="str">
        <f>'Commercial Invoice'!H30</f>
        <v>NEW YORK</v>
      </c>
      <c r="I50" s="131"/>
      <c r="J50" s="140"/>
    </row>
    <row r="51" spans="1:10" ht="29" customHeight="1" x14ac:dyDescent="0.2">
      <c r="A51" s="17"/>
      <c r="B51" s="105"/>
      <c r="C51" s="105"/>
      <c r="D51" s="105"/>
      <c r="E51" s="106"/>
      <c r="G51" s="17" t="s">
        <v>10</v>
      </c>
      <c r="H51" s="141" t="str">
        <f>'Commercial Invoice'!H31</f>
        <v>LOME</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codeName="Sheet4">
    <tabColor rgb="FF0070C0"/>
    <pageSetUpPr fitToPage="1"/>
  </sheetPr>
  <dimension ref="A2:K53"/>
  <sheetViews>
    <sheetView showGridLines="0" view="pageLayout" topLeftCell="A13" zoomScaleNormal="100" workbookViewId="0">
      <selection activeCell="B25" sqref="B25:E25"/>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9"/>
      <c r="B8" s="109"/>
      <c r="C8" s="109"/>
      <c r="D8" s="51"/>
    </row>
    <row r="9" spans="1:11" ht="21" x14ac:dyDescent="0.2">
      <c r="A9" s="110" t="s">
        <v>47</v>
      </c>
      <c r="B9" s="110"/>
      <c r="C9" s="110"/>
      <c r="D9" s="110"/>
      <c r="E9" s="110"/>
      <c r="F9" s="110"/>
      <c r="G9" s="110"/>
      <c r="H9" s="110"/>
      <c r="I9" s="110"/>
      <c r="J9" s="110"/>
    </row>
    <row r="10" spans="1:11" ht="21" x14ac:dyDescent="0.2">
      <c r="A10" s="50"/>
      <c r="B10" s="50"/>
      <c r="C10" s="50"/>
      <c r="D10" s="50"/>
      <c r="E10" s="50"/>
      <c r="F10" s="50"/>
      <c r="G10" s="50"/>
      <c r="H10" s="50"/>
      <c r="I10" s="50"/>
      <c r="J10" s="50"/>
    </row>
    <row r="11" spans="1:11" ht="23" customHeight="1" x14ac:dyDescent="0.2">
      <c r="A11" s="49" t="s">
        <v>50</v>
      </c>
      <c r="B11" s="90" t="str">
        <f>'Commercial Invoice'!B11</f>
        <v>June 11, 2025</v>
      </c>
    </row>
    <row r="12" spans="1:11" x14ac:dyDescent="0.2">
      <c r="B12" s="48"/>
    </row>
    <row r="13" spans="1:11" ht="17" x14ac:dyDescent="0.2">
      <c r="A13" s="87" t="s">
        <v>17</v>
      </c>
      <c r="B13" s="174" t="str">
        <f>'Commercial Invoice'!B28:D28</f>
        <v>S25006</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'Commercial Invoice'!B17</f>
        <v>Mission ABWE L'Hospital de L'Esperance</v>
      </c>
      <c r="C19" s="174"/>
      <c r="D19" s="174"/>
      <c r="E19" s="175"/>
      <c r="F19" s="77"/>
      <c r="G19" s="76" t="s">
        <v>26</v>
      </c>
      <c r="H19" s="168" t="str">
        <f>'Commercial Invoice'!H17</f>
        <v>Mission ABWE</v>
      </c>
      <c r="I19" s="168"/>
      <c r="J19" s="176"/>
    </row>
    <row r="20" spans="1:10" x14ac:dyDescent="0.2">
      <c r="A20" s="177" t="s">
        <v>25</v>
      </c>
      <c r="B20" s="170" t="str">
        <f>'Commercial Invoice'!B18</f>
        <v>BP 10
Mango, Togo</v>
      </c>
      <c r="C20" s="170"/>
      <c r="D20" s="170"/>
      <c r="E20" s="171"/>
      <c r="F20" s="74"/>
      <c r="G20" s="177" t="s">
        <v>25</v>
      </c>
      <c r="H20" s="178" t="str">
        <f>'Commercial Invoice'!H18</f>
        <v>06 BP 61535
Lome, Togo</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'Commercial Invoice'!B19</f>
        <v>Yovo Kodjo</v>
      </c>
      <c r="C22" s="174"/>
      <c r="D22" s="174"/>
      <c r="E22" s="175"/>
      <c r="F22" s="77"/>
      <c r="G22" s="76" t="s">
        <v>24</v>
      </c>
      <c r="H22" s="168" t="str">
        <f>'Commercial Invoice'!H19</f>
        <v>Yovo Kodzo</v>
      </c>
      <c r="I22" s="168"/>
      <c r="J22" s="176"/>
    </row>
    <row r="23" spans="1:10" ht="32" customHeight="1" x14ac:dyDescent="0.2">
      <c r="A23" s="76" t="s">
        <v>23</v>
      </c>
      <c r="B23" s="174" t="str">
        <f>'Commercial Invoice'!B20</f>
        <v>YOVOKODJOA@GMAIL.COM</v>
      </c>
      <c r="C23" s="174"/>
      <c r="D23" s="174"/>
      <c r="E23" s="175"/>
      <c r="F23" s="77"/>
      <c r="G23" s="76" t="s">
        <v>23</v>
      </c>
      <c r="H23" s="168" t="str">
        <f>'Commercial Invoice'!H20</f>
        <v>YOVOKODJOA@GMAIL.COM</v>
      </c>
      <c r="I23" s="168"/>
      <c r="J23" s="176"/>
    </row>
    <row r="24" spans="1:10" x14ac:dyDescent="0.2">
      <c r="A24" s="76" t="s">
        <v>22</v>
      </c>
      <c r="B24" s="174" t="str">
        <f>'Commercial Invoice'!B21</f>
        <v>90 054511</v>
      </c>
      <c r="C24" s="174"/>
      <c r="D24" s="174"/>
      <c r="E24" s="175"/>
      <c r="F24" s="77"/>
      <c r="G24" s="76" t="s">
        <v>22</v>
      </c>
      <c r="H24" s="174" t="str">
        <f>'Commercial Invoice'!H21</f>
        <v>90 054511</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Mission ABWE L'Hospital de L'Esperance</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'Commercial Invoice'!D37</f>
        <v>35 PALLET(S) OF (1260 BOXES) OF DONATED CARGO: DEHYDRATED RICE MANNA PACKS (370g BAGS) AND POTATO-D  FORMULA MANNA PACKS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'Commercial Invoice'!A37</f>
        <v>MSMU4747177</v>
      </c>
      <c r="D32" s="68" t="s">
        <v>44</v>
      </c>
      <c r="E32" s="173" t="str">
        <f>'Commercial Invoice'!C37</f>
        <v>A1781246</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48</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96f2e6f6-d09e-4761-8f92-782a2eef91e0"/>
    <ds:schemaRef ds:uri="c95b7ca8-b57e-45ad-a0d6-40c1b64f5a16"/>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2025-06-25T17:32:11Z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