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CRL/Projects/S25018/S25018-supplement docs/"/>
    </mc:Choice>
  </mc:AlternateContent>
  <xr:revisionPtr revIDLastSave="109" documentId="13_ncr:1_{78D73BF1-62B3-2A45-A0DF-F94DA206AC3D}" xr6:coauthVersionLast="47" xr6:coauthVersionMax="47" xr10:uidLastSave="{8F955080-EDEB-8D4C-AA58-8AA3966FE458}"/>
  <bookViews>
    <workbookView xWindow="33240" yWindow="1020" windowWidth="28800" windowHeight="15800" xr2:uid="{8EE3AFC8-35E0-F14E-BFF5-6DEE5A0CC272}"/>
  </bookViews>
  <sheets>
    <sheet name="Commercial Invoice" sheetId="1" r:id="rId1"/>
    <sheet name="Certificate of Donation" sheetId="6" r:id="rId2"/>
    <sheet name="Packing List" sheetId="5"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5" l="1"/>
  <c r="B26" i="6"/>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G28" i="5"/>
  <c r="B29" i="5"/>
  <c r="G29" i="5"/>
  <c r="B30" i="5"/>
  <c r="G30" i="5"/>
  <c r="B31" i="5"/>
  <c r="G31" i="5"/>
  <c r="A37" i="5"/>
  <c r="C37" i="5"/>
  <c r="D37" i="5"/>
  <c r="H45" i="1"/>
  <c r="B21" i="5" l="1"/>
</calcChain>
</file>

<file path=xl/sharedStrings.xml><?xml version="1.0" encoding="utf-8"?>
<sst xmlns="http://schemas.openxmlformats.org/spreadsheetml/2006/main" count="168" uniqueCount="80">
  <si>
    <t>P.O. Box 501</t>
  </si>
  <si>
    <t>Forest, VA 24551</t>
  </si>
  <si>
    <t>800.541.6691</t>
  </si>
  <si>
    <t>worldhelp.net</t>
  </si>
  <si>
    <t>INVOICE - DECLARATION OF VALUE</t>
  </si>
  <si>
    <t>Ship Date:</t>
  </si>
  <si>
    <t>CONSIGNEE:</t>
  </si>
  <si>
    <t>NOTIFY PARTY:</t>
  </si>
  <si>
    <t>NAME:</t>
  </si>
  <si>
    <t>PO "Christian Road of Life"</t>
  </si>
  <si>
    <t>Blue Port Sp. z o.o. ul.</t>
  </si>
  <si>
    <t>ADDRESS:</t>
  </si>
  <si>
    <t>53 Drohobytska Street
Boryslav, Lviv region, UKR</t>
  </si>
  <si>
    <t>Wieczorynki 43
POZNAN, POL</t>
  </si>
  <si>
    <t>CONTACT:</t>
  </si>
  <si>
    <t>Yuriy Polulikh</t>
  </si>
  <si>
    <t>Pawel Chrostowski</t>
  </si>
  <si>
    <t>EMAIL:</t>
  </si>
  <si>
    <t>road.of.life.boryslav@gmail.com</t>
  </si>
  <si>
    <t>pchrostowski@blue-port.pl</t>
  </si>
  <si>
    <t>PHONE:</t>
  </si>
  <si>
    <t>+380 63 147 61 12</t>
  </si>
  <si>
    <t>+48 570 111 800</t>
  </si>
  <si>
    <t>NIT:</t>
  </si>
  <si>
    <t>N/A</t>
  </si>
  <si>
    <t xml:space="preserve"> </t>
  </si>
  <si>
    <t xml:space="preserve">SHIPMENT REFERENCE </t>
  </si>
  <si>
    <t>ROUTING INFORMATION:</t>
  </si>
  <si>
    <t>Project I.D.:</t>
  </si>
  <si>
    <t>Vessel:</t>
  </si>
  <si>
    <t>Reference #:</t>
  </si>
  <si>
    <t>Voyage #:</t>
  </si>
  <si>
    <t>Bill of Lading #:</t>
  </si>
  <si>
    <t>Port of Loading:</t>
  </si>
  <si>
    <t>NORFOLK</t>
  </si>
  <si>
    <t>AES ITN #:</t>
  </si>
  <si>
    <t>NOEEI 30.37 (H)</t>
  </si>
  <si>
    <t>Port of Discharge:</t>
  </si>
  <si>
    <t>GDYNIA</t>
  </si>
  <si>
    <t>License #:</t>
  </si>
  <si>
    <t>No License Required</t>
  </si>
  <si>
    <t>Freight Prepaid</t>
  </si>
  <si>
    <t>Container #</t>
  </si>
  <si>
    <t>Seal #</t>
  </si>
  <si>
    <t>Cargo Description</t>
  </si>
  <si>
    <t>Weight</t>
  </si>
  <si>
    <t>Value</t>
  </si>
  <si>
    <t xml:space="preserve">Ta przesyłka jest darem wyłącznie na cele pomocowe lub charytatywne. Nie do
odsprzedaży. Nie na wymianę lub inny zysk. Nie posiada wartości handlowej -
podana wartość jedynie na potrzeby oprawy celnej.*
</t>
  </si>
  <si>
    <t>The undersigned hereby certifies that to the best of their knowledge, the information on this statement is true and correct. The contents of this shipment are as stated above and do not contain any contraband drugs, weapons, firearms, ammunition, or explosives.</t>
  </si>
  <si>
    <t>Date</t>
  </si>
  <si>
    <t>PACKING LIST</t>
  </si>
  <si>
    <t>*This shipment is a DONATION for relief or charity only. Not to be resold.
Not for exchange for profit or gain. No commercial value.*</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</si>
  <si>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</si>
  <si>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</si>
  <si>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</si>
  <si>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</si>
  <si>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</si>
  <si>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</si>
  <si>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</si>
  <si>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</si>
  <si>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</si>
  <si>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</si>
  <si>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</si>
  <si>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</si>
  <si>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</si>
  <si>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</si>
  <si>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</si>
  <si>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Director,  Humanitarian Aid, Josh Brewer</t>
  </si>
  <si>
    <t>S25018</t>
  </si>
  <si>
    <t>July 16, 2025</t>
  </si>
  <si>
    <t>Invoice #: S25018CRL</t>
  </si>
  <si>
    <t>257 PACKAGE(S) OF (257 PIECES) DONATED RELIEF CARGO: SCHOOL FURNITURE (DETAIL ON PACKING LIST) FOR HUMANITARIAN ASSISTANCE. THIS SHIPMENT IS A DONATION FOR RELIEF OR CHARITY ONLY. NOT TO BE RESOLD. NOT FOR EXCHANGE FOR PROFIT OR GAIN. NO COMMERCIAL VALUE. NLR - NO LICENSE REQUIRED</t>
  </si>
  <si>
    <t>UL-5636675</t>
  </si>
  <si>
    <t>UACU5728758</t>
  </si>
  <si>
    <t>2896.187 Kgs.</t>
  </si>
  <si>
    <t>HLCUBSC250742232</t>
  </si>
  <si>
    <t>MAERSK MONTE ALTO</t>
  </si>
  <si>
    <t>529E</t>
  </si>
  <si>
    <t>Gross Weight (Kgs.): 2896.187</t>
  </si>
  <si>
    <t>Net Weight (Kgs.): 2891.651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</si>
</sst>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3">
    <xf numFmtId="0" fontId="0" fillId="0" borderId="0" xfId="0"/>
    <xf numFmtId="0" fontId="6" fillId="0" borderId="0" xfId="0" applyFont="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0" fontId="0" fillId="0" borderId="3" xfId="0" applyBorder="1" applyAlignment="1">
      <alignment horizontal="center" vertical="center" wrapText="1"/>
    </xf>
    <xf numFmtId="0" fontId="3" fillId="0" borderId="0" xfId="0" applyFont="1" applyAlignment="1">
      <alignment horizontal="left" vertical="center"/>
    </xf>
    <xf numFmtId="164" fontId="3" fillId="0" borderId="3" xfId="0" applyNumberFormat="1" applyFont="1" applyBorder="1" applyAlignment="1">
      <alignment horizontal="center" vertical="center"/>
    </xf>
    <xf numFmtId="14" fontId="3" fillId="0" borderId="0" xfId="0" applyNumberFormat="1" applyFont="1" applyAlignment="1">
      <alignment horizontal="left" vertical="center"/>
    </xf>
    <xf numFmtId="0" fontId="3" fillId="0" borderId="3" xfId="0" applyFont="1" applyBorder="1" applyAlignment="1">
      <alignment horizontal="center" vertical="center"/>
    </xf>
    <xf numFmtId="0" fontId="16" fillId="0" borderId="0" xfId="0" applyFont="1" applyAlignment="1">
      <alignment horizontal="center" vertical="center"/>
    </xf>
    <xf numFmtId="49"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6" fillId="0" borderId="0" xfId="0" applyFont="1" applyAlignment="1">
      <alignment horizontal="center" wrapText="1"/>
    </xf>
    <xf numFmtId="0" fontId="0" fillId="0" borderId="16" xfId="0" applyBorder="1" applyAlignment="1">
      <alignment horizontal="left"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4" fillId="0" borderId="0" xfId="0" applyFont="1" applyAlignment="1">
      <alignment horizontal="left"/>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19" fillId="0" borderId="0" xfId="0" applyFont="1" applyAlignment="1">
      <alignment horizontal="left" vertical="center"/>
    </xf>
    <xf numFmtId="0" fontId="19" fillId="0" borderId="16" xfId="0" applyFont="1" applyBorder="1" applyAlignment="1">
      <alignment horizontal="left"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0" fillId="0" borderId="16" xfId="0" applyBorder="1" applyAlignment="1">
      <alignment horizontal="left"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1" fontId="0" fillId="0" borderId="0" xfId="0" applyNumberFormat="1" applyAlignment="1">
      <alignment horizontal="left" vertical="top"/>
    </xf>
    <xf numFmtId="1" fontId="0" fillId="0" borderId="16" xfId="0" applyNumberFormat="1" applyBorder="1" applyAlignment="1">
      <alignment horizontal="left" vertical="top"/>
    </xf>
    <xf numFmtId="0" fontId="10" fillId="0" borderId="3" xfId="0" applyFont="1" applyBorder="1" applyAlignment="1">
      <alignment horizontal="center" vertical="center" wrapText="1"/>
    </xf>
    <xf numFmtId="0" fontId="4" fillId="0" borderId="0" xfId="0" applyFont="1" applyAlignment="1">
      <alignment horizontal="right"/>
    </xf>
    <xf numFmtId="0" fontId="6" fillId="0" borderId="0" xfId="0" applyFont="1" applyAlignment="1">
      <alignment horizontal="center" vertical="center" wrapText="1"/>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left"/>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chrostowski@blue-port.pl" TargetMode="External"/><Relationship Id="rId1" Type="http://schemas.openxmlformats.org/officeDocument/2006/relationships/hyperlink" Target="mailto:road.of.life.boryslav@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7" zoomScaleNormal="100" workbookViewId="0">
      <selection activeCell="E19" sqref="E1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110"/>
      <c r="B8" s="110"/>
      <c r="C8" s="110"/>
      <c r="D8" s="48"/>
    </row>
    <row r="9" spans="1:10" ht="21" x14ac:dyDescent="0.2">
      <c r="A9" s="111" t="s">
        <v>4</v>
      </c>
      <c r="B9" s="111"/>
      <c r="C9" s="111"/>
      <c r="D9" s="111"/>
      <c r="E9" s="111"/>
      <c r="F9" s="111"/>
      <c r="G9" s="111"/>
      <c r="H9" s="111"/>
      <c r="I9" s="111"/>
      <c r="J9" s="111"/>
    </row>
    <row r="10" spans="1:10" ht="21" x14ac:dyDescent="0.2">
      <c r="A10" s="47"/>
      <c r="B10" s="47"/>
      <c r="C10" s="47"/>
      <c r="D10" s="47"/>
      <c r="E10" s="47"/>
      <c r="F10" s="47"/>
      <c r="G10" s="47"/>
      <c r="H10" s="47"/>
      <c r="I10" s="47"/>
    </row>
    <row r="11" spans="1:10" ht="23" customHeight="1" x14ac:dyDescent="0.2">
      <c r="A11" s="46" t="s">
        <v>5</v>
      </c>
      <c r="B11" s="99" t="s">
        <v>69</v>
      </c>
      <c r="C11" s="99"/>
    </row>
    <row r="12" spans="1:10" ht="21" customHeight="1" x14ac:dyDescent="0.2">
      <c r="B12" s="45"/>
      <c r="I12" t="s">
        <v>70</v>
      </c>
    </row>
    <row r="14" spans="1:10" x14ac:dyDescent="0.2">
      <c r="A14" s="23"/>
      <c r="B14" s="22"/>
      <c r="C14" s="22"/>
      <c r="D14" s="44"/>
      <c r="G14" s="23"/>
      <c r="H14" s="22"/>
      <c r="I14" s="22"/>
      <c r="J14" s="21"/>
    </row>
    <row r="15" spans="1:10" x14ac:dyDescent="0.2">
      <c r="A15" s="103" t="s">
        <v>6</v>
      </c>
      <c r="B15" s="104"/>
      <c r="C15" s="104"/>
      <c r="D15" s="115"/>
      <c r="E15" s="19"/>
      <c r="G15" s="103" t="s">
        <v>7</v>
      </c>
      <c r="H15" s="104"/>
      <c r="I15" s="104"/>
      <c r="J15" s="105"/>
    </row>
    <row r="16" spans="1:10" x14ac:dyDescent="0.2">
      <c r="A16" s="42"/>
      <c r="D16" s="43"/>
      <c r="G16" s="42"/>
      <c r="J16" s="41"/>
    </row>
    <row r="17" spans="1:10" ht="32" customHeight="1" x14ac:dyDescent="0.2">
      <c r="A17" s="9" t="s">
        <v>8</v>
      </c>
      <c r="B17" s="112" t="s">
        <v>9</v>
      </c>
      <c r="C17" s="112"/>
      <c r="D17" s="40"/>
      <c r="E17" s="39"/>
      <c r="F17" s="19"/>
      <c r="G17" s="9" t="s">
        <v>8</v>
      </c>
      <c r="H17" s="112" t="s">
        <v>10</v>
      </c>
      <c r="I17" s="112"/>
      <c r="J17" s="114"/>
    </row>
    <row r="18" spans="1:10" ht="45" customHeight="1" x14ac:dyDescent="0.2">
      <c r="A18" s="9" t="s">
        <v>11</v>
      </c>
      <c r="B18" s="112" t="s">
        <v>12</v>
      </c>
      <c r="C18" s="112"/>
      <c r="D18" s="113"/>
      <c r="F18" s="38"/>
      <c r="G18" s="9" t="s">
        <v>11</v>
      </c>
      <c r="H18" s="112" t="s">
        <v>13</v>
      </c>
      <c r="I18" s="112"/>
      <c r="J18" s="113"/>
    </row>
    <row r="19" spans="1:10" ht="23" customHeight="1" x14ac:dyDescent="0.2">
      <c r="A19" s="9" t="s">
        <v>14</v>
      </c>
      <c r="B19" s="95" t="s">
        <v>15</v>
      </c>
      <c r="C19" s="95"/>
      <c r="D19" s="96"/>
      <c r="E19" s="37"/>
      <c r="F19" s="32"/>
      <c r="G19" s="9" t="s">
        <v>14</v>
      </c>
      <c r="H19" s="95" t="s">
        <v>16</v>
      </c>
      <c r="I19" s="95"/>
      <c r="J19" s="96"/>
    </row>
    <row r="20" spans="1:10" ht="26" customHeight="1" x14ac:dyDescent="0.2">
      <c r="A20" s="9" t="s">
        <v>17</v>
      </c>
      <c r="B20" s="97" t="s">
        <v>18</v>
      </c>
      <c r="C20" s="97"/>
      <c r="D20" s="98"/>
      <c r="E20" s="36"/>
      <c r="F20" s="35"/>
      <c r="G20" s="9" t="s">
        <v>17</v>
      </c>
      <c r="H20" s="97" t="s">
        <v>19</v>
      </c>
      <c r="I20" s="97"/>
      <c r="J20" s="98"/>
    </row>
    <row r="21" spans="1:10" ht="16" customHeight="1" x14ac:dyDescent="0.2">
      <c r="A21" s="9" t="s">
        <v>20</v>
      </c>
      <c r="B21" s="99" t="s">
        <v>21</v>
      </c>
      <c r="C21" s="99"/>
      <c r="D21" s="100"/>
      <c r="F21" s="34"/>
      <c r="G21" s="9" t="s">
        <v>20</v>
      </c>
      <c r="H21" s="99" t="s">
        <v>22</v>
      </c>
      <c r="I21" s="99"/>
      <c r="J21" s="100"/>
    </row>
    <row r="22" spans="1:10" x14ac:dyDescent="0.2">
      <c r="A22" s="9" t="s">
        <v>23</v>
      </c>
      <c r="B22" s="101" t="s">
        <v>24</v>
      </c>
      <c r="C22" s="101"/>
      <c r="D22" s="102"/>
      <c r="E22" s="33"/>
      <c r="F22" s="32"/>
      <c r="G22" s="9" t="s">
        <v>25</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03" t="s">
        <v>26</v>
      </c>
      <c r="B26" s="104"/>
      <c r="C26" s="104"/>
      <c r="D26" s="105"/>
      <c r="E26" s="19"/>
      <c r="F26" s="19"/>
      <c r="G26" s="103" t="s">
        <v>27</v>
      </c>
      <c r="H26" s="104"/>
      <c r="I26" s="104"/>
      <c r="J26" s="105"/>
    </row>
    <row r="27" spans="1:10" x14ac:dyDescent="0.2">
      <c r="A27" s="20"/>
      <c r="B27" s="19"/>
      <c r="C27" s="19"/>
      <c r="D27" s="18"/>
      <c r="E27" s="19"/>
      <c r="F27" s="19"/>
      <c r="G27" s="20"/>
      <c r="H27" s="19"/>
      <c r="I27" s="19"/>
      <c r="J27" s="18"/>
    </row>
    <row r="28" spans="1:10" ht="23" customHeight="1" x14ac:dyDescent="0.2">
      <c r="A28" s="17" t="s">
        <v>28</v>
      </c>
      <c r="B28" s="108" t="s">
        <v>68</v>
      </c>
      <c r="C28" s="108"/>
      <c r="D28" s="109"/>
      <c r="E28" s="16"/>
      <c r="F28" s="16"/>
      <c r="G28" s="14" t="s">
        <v>29</v>
      </c>
      <c r="H28" s="13" t="s">
        <v>76</v>
      </c>
      <c r="I28" s="13"/>
      <c r="J28" s="12"/>
    </row>
    <row r="29" spans="1:10" ht="22" customHeight="1" x14ac:dyDescent="0.2">
      <c r="A29" s="14" t="s">
        <v>30</v>
      </c>
      <c r="B29" s="106">
        <v>32218856</v>
      </c>
      <c r="C29" s="106"/>
      <c r="D29" s="107"/>
      <c r="E29" s="15"/>
      <c r="F29" s="15"/>
      <c r="G29" s="14" t="s">
        <v>31</v>
      </c>
      <c r="H29" s="13" t="s">
        <v>77</v>
      </c>
      <c r="I29" s="13"/>
      <c r="J29" s="12"/>
    </row>
    <row r="30" spans="1:10" ht="22" customHeight="1" x14ac:dyDescent="0.2">
      <c r="A30" s="14" t="s">
        <v>32</v>
      </c>
      <c r="B30" s="106" t="s">
        <v>75</v>
      </c>
      <c r="C30" s="106"/>
      <c r="D30" s="107"/>
      <c r="E30" s="15"/>
      <c r="F30" s="15"/>
      <c r="G30" s="14" t="s">
        <v>33</v>
      </c>
      <c r="H30" s="88" t="s">
        <v>34</v>
      </c>
      <c r="I30" s="13"/>
      <c r="J30" s="12"/>
    </row>
    <row r="31" spans="1:10" ht="30" customHeight="1" x14ac:dyDescent="0.2">
      <c r="A31" s="14" t="s">
        <v>35</v>
      </c>
      <c r="B31" s="106" t="s">
        <v>36</v>
      </c>
      <c r="C31" s="106"/>
      <c r="D31" s="107"/>
      <c r="E31" s="15"/>
      <c r="F31" s="15"/>
      <c r="G31" s="14" t="s">
        <v>37</v>
      </c>
      <c r="H31" s="130" t="s">
        <v>38</v>
      </c>
      <c r="I31" s="131"/>
      <c r="J31" s="12"/>
    </row>
    <row r="32" spans="1:10" ht="18" customHeight="1" x14ac:dyDescent="0.2">
      <c r="A32" s="9" t="s">
        <v>39</v>
      </c>
      <c r="B32" s="129" t="s">
        <v>40</v>
      </c>
      <c r="C32" s="129"/>
      <c r="D32" s="11"/>
      <c r="E32" s="10"/>
      <c r="F32" s="10"/>
      <c r="G32" s="9"/>
      <c r="H32" s="6"/>
      <c r="I32" s="6"/>
      <c r="J32" s="8"/>
    </row>
    <row r="33" spans="1:10" ht="18" customHeight="1" x14ac:dyDescent="0.2">
      <c r="A33" s="7"/>
      <c r="B33" s="127"/>
      <c r="C33" s="127"/>
      <c r="D33" s="128"/>
      <c r="E33" s="6"/>
      <c r="F33" s="6"/>
      <c r="G33" s="122" t="s">
        <v>41</v>
      </c>
      <c r="H33" s="123"/>
      <c r="I33" s="123"/>
      <c r="J33" s="124"/>
    </row>
    <row r="34" spans="1:10" x14ac:dyDescent="0.2">
      <c r="A34" s="5"/>
      <c r="B34" s="5"/>
      <c r="C34" s="5"/>
      <c r="D34" s="5"/>
      <c r="G34" s="5"/>
      <c r="H34" s="5"/>
      <c r="I34" s="5"/>
      <c r="J34" s="5"/>
    </row>
    <row r="36" spans="1:10" ht="20" x14ac:dyDescent="0.2">
      <c r="A36" s="117" t="s">
        <v>42</v>
      </c>
      <c r="B36" s="125"/>
      <c r="C36" s="4" t="s">
        <v>43</v>
      </c>
      <c r="D36" s="116" t="s">
        <v>44</v>
      </c>
      <c r="E36" s="117"/>
      <c r="F36" s="117"/>
      <c r="G36" s="117"/>
      <c r="H36" s="118"/>
      <c r="I36" s="3" t="s">
        <v>45</v>
      </c>
      <c r="J36" s="2" t="s">
        <v>46</v>
      </c>
    </row>
    <row r="37" spans="1:10" ht="112" customHeight="1" x14ac:dyDescent="0.2">
      <c r="A37" s="119" t="s">
        <v>73</v>
      </c>
      <c r="B37" s="126"/>
      <c r="C37" s="93" t="s">
        <v>72</v>
      </c>
      <c r="D37" s="119" t="s">
        <v>71</v>
      </c>
      <c r="E37" s="120"/>
      <c r="F37" s="120"/>
      <c r="G37" s="120"/>
      <c r="H37" s="121"/>
      <c r="I37" s="94" t="s">
        <v>74</v>
      </c>
      <c r="J37" s="89">
        <v>5000</v>
      </c>
    </row>
    <row r="38" spans="1:10" ht="65" customHeight="1" x14ac:dyDescent="0.2">
      <c r="A38" s="135" t="s">
        <v>47</v>
      </c>
      <c r="B38" s="135"/>
      <c r="C38" s="135"/>
      <c r="D38" s="135"/>
      <c r="E38" s="135"/>
      <c r="F38" s="135"/>
      <c r="G38" s="135"/>
      <c r="H38" s="135"/>
      <c r="I38" s="135"/>
      <c r="J38" s="135"/>
    </row>
    <row r="39" spans="1:10" ht="14" customHeight="1" x14ac:dyDescent="0.2"/>
    <row r="40" spans="1:10" ht="14" customHeight="1" x14ac:dyDescent="0.2">
      <c r="A40" s="1"/>
      <c r="B40" s="1"/>
      <c r="C40" s="1"/>
      <c r="D40" s="1"/>
      <c r="E40" s="1"/>
      <c r="F40" s="1"/>
      <c r="G40" s="1"/>
      <c r="H40" s="1"/>
      <c r="I40" s="1"/>
    </row>
    <row r="41" spans="1:10" ht="39" customHeight="1" x14ac:dyDescent="0.2">
      <c r="A41" s="110" t="s">
        <v>48</v>
      </c>
      <c r="B41" s="110"/>
      <c r="C41" s="110"/>
      <c r="D41" s="110"/>
      <c r="E41" s="110"/>
      <c r="F41" s="110"/>
      <c r="G41" s="110"/>
      <c r="H41" s="110"/>
      <c r="I41" s="110"/>
      <c r="J41" s="110"/>
    </row>
    <row r="45" spans="1:10" ht="19" x14ac:dyDescent="0.2">
      <c r="A45" s="85"/>
      <c r="B45" s="85"/>
      <c r="C45" s="85"/>
      <c r="D45" s="85"/>
      <c r="H45" s="134" t="str">
        <f>B11</f>
        <v>July 16, 2025</v>
      </c>
      <c r="I45" s="134"/>
      <c r="J45" s="134"/>
    </row>
    <row r="46" spans="1:10" ht="19" customHeight="1" x14ac:dyDescent="0.2">
      <c r="A46" s="132" t="s">
        <v>67</v>
      </c>
      <c r="B46" s="132"/>
      <c r="C46" s="132"/>
      <c r="D46" s="132"/>
      <c r="H46" s="133" t="s">
        <v>49</v>
      </c>
      <c r="I46" s="133"/>
      <c r="J46" s="133"/>
    </row>
  </sheetData>
  <mergeCells count="35">
    <mergeCell ref="A46:D46"/>
    <mergeCell ref="H46:J46"/>
    <mergeCell ref="H45:J45"/>
    <mergeCell ref="A38:J38"/>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6B65A80E-1B5C-2F43-B8BE-6A1ED303F61A}"/>
    <hyperlink ref="H20" r:id="rId2" xr:uid="{53B8C907-05D9-374E-9EA4-D00BBB26E9F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9"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110"/>
      <c r="B8" s="110"/>
      <c r="C8" s="110"/>
      <c r="D8" s="48"/>
    </row>
    <row r="9" spans="1:10" ht="21" x14ac:dyDescent="0.2">
      <c r="A9" s="111" t="s">
        <v>52</v>
      </c>
      <c r="B9" s="111"/>
      <c r="C9" s="111"/>
      <c r="D9" s="111"/>
      <c r="E9" s="111"/>
      <c r="F9" s="111"/>
      <c r="G9" s="111"/>
      <c r="H9" s="111"/>
      <c r="I9" s="111"/>
      <c r="J9" s="111"/>
    </row>
    <row r="10" spans="1:10" ht="21" x14ac:dyDescent="0.2">
      <c r="A10" s="47"/>
      <c r="B10" s="47"/>
      <c r="C10" s="47"/>
      <c r="D10" s="47"/>
      <c r="E10" s="47"/>
      <c r="F10" s="47"/>
      <c r="G10" s="47"/>
      <c r="H10" s="47"/>
      <c r="I10" s="47"/>
      <c r="J10" s="47"/>
    </row>
    <row r="11" spans="1:10" ht="23" customHeight="1" x14ac:dyDescent="0.2">
      <c r="A11" s="46" t="s">
        <v>5</v>
      </c>
      <c r="B11" s="90" t="str">
        <f>'Commercial Invoice'!B11</f>
        <v>July 16, 2025</v>
      </c>
    </row>
    <row r="12" spans="1:10" x14ac:dyDescent="0.2">
      <c r="B12" s="45"/>
    </row>
    <row r="13" spans="1:10" ht="15" customHeight="1" x14ac:dyDescent="0.2">
      <c r="A13" s="156" t="s">
        <v>53</v>
      </c>
      <c r="B13" s="156"/>
      <c r="C13" s="156"/>
      <c r="D13" s="156"/>
      <c r="E13" s="156"/>
      <c r="F13" s="156"/>
      <c r="G13" s="156"/>
    </row>
    <row r="14" spans="1:10" ht="85" customHeight="1" x14ac:dyDescent="0.2">
      <c r="A14" s="130" t="s">
        <v>54</v>
      </c>
      <c r="B14" s="130"/>
      <c r="C14" s="130"/>
      <c r="D14" s="130"/>
      <c r="E14" s="130"/>
      <c r="F14" s="130"/>
      <c r="G14" s="155" t="str">
        <f>'Commercial Invoice'!D37</f>
        <v>257 PACKAGE(S) OF (257 PIECES) DONATED RELIEF CARGO: SCHOOL FURNITURE (DETAIL ON PACKING LIST) FOR HUMANITARIAN ASSISTANCE. THIS SHIPMENT IS A DONATION FOR RELIEF OR CHARITY ONLY. NOT TO BE RESOLD. NOT FOR EXCHANGE FOR PROFIT OR GAIN. NO COMMERCIAL VALUE. NLR - NO LICENSE REQUIRED</v>
      </c>
      <c r="H14" s="155"/>
      <c r="I14" s="155"/>
      <c r="J14" s="155"/>
    </row>
    <row r="15" spans="1:10" ht="16" customHeight="1" x14ac:dyDescent="0.2">
      <c r="A15" s="150" t="s">
        <v>55</v>
      </c>
      <c r="B15" s="150"/>
      <c r="C15" s="150"/>
      <c r="D15" s="150"/>
      <c r="E15" s="150"/>
      <c r="F15" s="150"/>
      <c r="G15" s="150"/>
      <c r="H15" s="150"/>
      <c r="I15" s="150"/>
      <c r="J15" s="150"/>
    </row>
    <row r="16" spans="1:10" x14ac:dyDescent="0.2">
      <c r="A16" s="150"/>
      <c r="B16" s="150"/>
      <c r="C16" s="150"/>
      <c r="D16" s="150"/>
      <c r="E16" s="150"/>
      <c r="F16" s="150"/>
      <c r="G16" s="150"/>
      <c r="H16" s="150"/>
      <c r="I16" s="150"/>
      <c r="J16" s="150"/>
    </row>
    <row r="18" spans="1:10" x14ac:dyDescent="0.2">
      <c r="A18" s="23"/>
      <c r="B18" s="22"/>
      <c r="C18" s="22"/>
      <c r="D18" s="22"/>
      <c r="E18" s="21"/>
      <c r="G18" s="23"/>
      <c r="H18" s="22"/>
      <c r="I18" s="22"/>
      <c r="J18" s="21"/>
    </row>
    <row r="19" spans="1:10" x14ac:dyDescent="0.2">
      <c r="A19" s="103" t="s">
        <v>6</v>
      </c>
      <c r="B19" s="104"/>
      <c r="C19" s="104"/>
      <c r="D19" s="104"/>
      <c r="E19" s="105"/>
      <c r="G19" s="103" t="s">
        <v>7</v>
      </c>
      <c r="H19" s="104"/>
      <c r="I19" s="104"/>
      <c r="J19" s="105"/>
    </row>
    <row r="20" spans="1:10" x14ac:dyDescent="0.2">
      <c r="A20" s="42"/>
      <c r="E20" s="41"/>
      <c r="G20" s="42"/>
      <c r="J20" s="41"/>
    </row>
    <row r="21" spans="1:10" ht="33" customHeight="1" x14ac:dyDescent="0.2">
      <c r="A21" s="14" t="s">
        <v>8</v>
      </c>
      <c r="B21" s="130" t="str">
        <f>'Commercial Invoice'!B17</f>
        <v>PO "Christian Road of Life"</v>
      </c>
      <c r="C21" s="130"/>
      <c r="D21" s="130"/>
      <c r="E21" s="12"/>
      <c r="F21" s="56"/>
      <c r="G21" s="14" t="s">
        <v>8</v>
      </c>
      <c r="H21" s="130" t="str">
        <f>'Commercial Invoice'!H17</f>
        <v>Blue Port Sp. z o.o. ul.</v>
      </c>
      <c r="I21" s="130"/>
      <c r="J21" s="152"/>
    </row>
    <row r="22" spans="1:10" x14ac:dyDescent="0.2">
      <c r="A22" s="151" t="s">
        <v>11</v>
      </c>
      <c r="B22" s="153" t="str">
        <f>'Commercial Invoice'!B18</f>
        <v>53 Drohobytska Street
Boryslav, Lviv region, UKR</v>
      </c>
      <c r="C22" s="153"/>
      <c r="D22" s="153"/>
      <c r="E22" s="154"/>
      <c r="F22" s="56"/>
      <c r="G22" s="151" t="s">
        <v>11</v>
      </c>
      <c r="H22" s="153" t="str">
        <f>'Commercial Invoice'!H18</f>
        <v>Wieczorynki 43
POZNAN, POL</v>
      </c>
      <c r="I22" s="153"/>
      <c r="J22" s="154"/>
    </row>
    <row r="23" spans="1:10" ht="37" customHeight="1" x14ac:dyDescent="0.2">
      <c r="A23" s="151"/>
      <c r="B23" s="153"/>
      <c r="C23" s="153"/>
      <c r="D23" s="153"/>
      <c r="E23" s="154"/>
      <c r="F23" s="56"/>
      <c r="G23" s="151"/>
      <c r="H23" s="153"/>
      <c r="I23" s="153"/>
      <c r="J23" s="154"/>
    </row>
    <row r="24" spans="1:10" x14ac:dyDescent="0.2">
      <c r="A24" s="14" t="s">
        <v>14</v>
      </c>
      <c r="B24" s="131" t="str">
        <f>'Commercial Invoice'!B19</f>
        <v>Yuriy Polulikh</v>
      </c>
      <c r="C24" s="131"/>
      <c r="D24" s="131"/>
      <c r="E24" s="12"/>
      <c r="F24" s="56"/>
      <c r="G24" s="14" t="s">
        <v>14</v>
      </c>
      <c r="H24" s="131" t="str">
        <f>'Commercial Invoice'!H19</f>
        <v>Pawel Chrostowski</v>
      </c>
      <c r="I24" s="131"/>
      <c r="J24" s="136"/>
    </row>
    <row r="25" spans="1:10" x14ac:dyDescent="0.2">
      <c r="A25" s="14" t="s">
        <v>17</v>
      </c>
      <c r="B25" s="131" t="str">
        <f>'Commercial Invoice'!B20</f>
        <v>road.of.life.boryslav@gmail.com</v>
      </c>
      <c r="C25" s="131"/>
      <c r="D25" s="131"/>
      <c r="E25" s="12"/>
      <c r="F25" s="56"/>
      <c r="G25" s="14" t="s">
        <v>17</v>
      </c>
      <c r="H25" s="131" t="str">
        <f>'Commercial Invoice'!H20</f>
        <v>pchrostowski@blue-port.pl</v>
      </c>
      <c r="I25" s="131"/>
      <c r="J25" s="136"/>
    </row>
    <row r="26" spans="1:10" x14ac:dyDescent="0.2">
      <c r="A26" s="14" t="s">
        <v>20</v>
      </c>
      <c r="B26" s="106" t="str">
        <f>'Commercial Invoice'!B21</f>
        <v>+380 63 147 61 12</v>
      </c>
      <c r="C26" s="131"/>
      <c r="D26" s="131"/>
      <c r="E26" s="12"/>
      <c r="F26" s="56"/>
      <c r="G26" s="14" t="s">
        <v>20</v>
      </c>
      <c r="H26" s="106" t="str">
        <f>'Commercial Invoice'!H21</f>
        <v>+48 570 111 800</v>
      </c>
      <c r="I26" s="131"/>
      <c r="J26" s="136"/>
    </row>
    <row r="27" spans="1:10" x14ac:dyDescent="0.2">
      <c r="A27" s="9"/>
      <c r="B27" s="143"/>
      <c r="C27" s="143"/>
      <c r="D27" s="143"/>
      <c r="E27" s="144"/>
      <c r="F27" s="55"/>
      <c r="G27" s="9"/>
      <c r="H27" s="143"/>
      <c r="I27" s="143"/>
      <c r="J27" s="144"/>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30" t="s">
        <v>56</v>
      </c>
      <c r="B30" s="130"/>
      <c r="C30" s="130"/>
      <c r="D30" s="130"/>
      <c r="E30" s="130"/>
      <c r="F30" s="130"/>
      <c r="G30" s="130"/>
      <c r="H30" s="130"/>
      <c r="I30" s="130"/>
      <c r="J30" s="130"/>
    </row>
    <row r="31" spans="1:10" x14ac:dyDescent="0.2">
      <c r="A31" s="61"/>
      <c r="B31" s="61"/>
      <c r="C31" s="61"/>
      <c r="D31" s="61"/>
      <c r="E31" s="61"/>
      <c r="F31" s="61"/>
      <c r="G31" s="61"/>
      <c r="H31" s="61"/>
      <c r="I31" s="61"/>
      <c r="J31" s="61"/>
    </row>
    <row r="32" spans="1:10" x14ac:dyDescent="0.2">
      <c r="A32" s="130" t="s">
        <v>57</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58</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59</v>
      </c>
    </row>
    <row r="44" spans="1:10" x14ac:dyDescent="0.2">
      <c r="A44" s="85"/>
      <c r="B44" s="85"/>
      <c r="C44" s="85"/>
      <c r="D44" s="85"/>
    </row>
    <row r="45" spans="1:10" x14ac:dyDescent="0.2">
      <c r="A45" s="142" t="s">
        <v>67</v>
      </c>
      <c r="B45" s="142"/>
      <c r="C45" s="142"/>
    </row>
    <row r="47" spans="1:10" ht="29" customHeight="1" x14ac:dyDescent="0.2">
      <c r="A47" s="139" t="s">
        <v>26</v>
      </c>
      <c r="B47" s="140"/>
      <c r="C47" s="140"/>
      <c r="D47" s="140"/>
      <c r="E47" s="141"/>
      <c r="G47" s="139" t="s">
        <v>27</v>
      </c>
      <c r="H47" s="140"/>
      <c r="I47" s="140"/>
      <c r="J47" s="141"/>
    </row>
    <row r="48" spans="1:10" ht="29" customHeight="1" x14ac:dyDescent="0.2">
      <c r="A48" s="17" t="s">
        <v>28</v>
      </c>
      <c r="B48" s="137" t="str">
        <f>'Commercial Invoice'!B28:D28</f>
        <v>S25018</v>
      </c>
      <c r="C48" s="137"/>
      <c r="D48" s="137"/>
      <c r="E48" s="138"/>
      <c r="G48" s="14" t="s">
        <v>29</v>
      </c>
      <c r="H48" s="131" t="str">
        <f>'Commercial Invoice'!H28</f>
        <v>MAERSK MONTE ALTO</v>
      </c>
      <c r="I48" s="131"/>
      <c r="J48" s="136"/>
    </row>
    <row r="49" spans="1:10" ht="29" customHeight="1" x14ac:dyDescent="0.2">
      <c r="A49" s="14" t="s">
        <v>30</v>
      </c>
      <c r="B49" s="106">
        <f>'Commercial Invoice'!B29:D29</f>
        <v>32218856</v>
      </c>
      <c r="C49" s="106"/>
      <c r="D49" s="106"/>
      <c r="E49" s="107"/>
      <c r="G49" s="14" t="s">
        <v>31</v>
      </c>
      <c r="H49" s="131" t="str">
        <f>'Commercial Invoice'!H29</f>
        <v>529E</v>
      </c>
      <c r="I49" s="131"/>
      <c r="J49" s="136"/>
    </row>
    <row r="50" spans="1:10" ht="29" customHeight="1" x14ac:dyDescent="0.2">
      <c r="A50" s="14" t="s">
        <v>32</v>
      </c>
      <c r="B50" s="106" t="str">
        <f>'Commercial Invoice'!B30:D30</f>
        <v>HLCUBSC250742232</v>
      </c>
      <c r="C50" s="106"/>
      <c r="D50" s="106"/>
      <c r="E50" s="107"/>
      <c r="G50" s="14" t="s">
        <v>33</v>
      </c>
      <c r="H50" s="131" t="str">
        <f>'Commercial Invoice'!H30</f>
        <v>NORFOLK</v>
      </c>
      <c r="I50" s="131"/>
      <c r="J50" s="136"/>
    </row>
    <row r="51" spans="1:10" ht="29" customHeight="1" x14ac:dyDescent="0.2">
      <c r="A51" s="14"/>
      <c r="B51" s="106"/>
      <c r="C51" s="106"/>
      <c r="D51" s="106"/>
      <c r="E51" s="107"/>
      <c r="G51" s="14" t="s">
        <v>37</v>
      </c>
      <c r="H51" s="148" t="str">
        <f>'Commercial Invoice'!H31</f>
        <v>GDYNIA</v>
      </c>
      <c r="I51" s="148"/>
      <c r="J51" s="149"/>
    </row>
    <row r="52" spans="1:10" ht="23" customHeight="1" x14ac:dyDescent="0.2">
      <c r="A52" s="14"/>
      <c r="B52" s="131"/>
      <c r="C52" s="131"/>
      <c r="D52" s="13"/>
      <c r="E52" s="12"/>
      <c r="G52" s="145" t="s">
        <v>41</v>
      </c>
      <c r="H52" s="146"/>
      <c r="I52" s="146"/>
      <c r="J52" s="147"/>
    </row>
    <row r="53" spans="1:10" x14ac:dyDescent="0.2">
      <c r="A53" s="5"/>
      <c r="B53" s="5"/>
      <c r="C53" s="5"/>
      <c r="D53" s="5"/>
      <c r="E53" s="5"/>
      <c r="G53" s="5"/>
      <c r="H53" s="5"/>
      <c r="I53" s="5"/>
      <c r="J53" s="5"/>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8" workbookViewId="0">
      <selection activeCell="H38" sqref="H38"/>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110"/>
      <c r="B8" s="110"/>
      <c r="C8" s="110"/>
      <c r="D8" s="48"/>
    </row>
    <row r="9" spans="1:9" ht="21" x14ac:dyDescent="0.2">
      <c r="A9" s="111" t="s">
        <v>50</v>
      </c>
      <c r="B9" s="111"/>
      <c r="C9" s="111"/>
      <c r="D9" s="111"/>
      <c r="E9" s="111"/>
      <c r="F9" s="111"/>
      <c r="G9" s="111"/>
      <c r="H9" s="111"/>
      <c r="I9" s="111"/>
    </row>
    <row r="10" spans="1:9" ht="21" x14ac:dyDescent="0.2">
      <c r="A10" s="47"/>
      <c r="B10" s="47"/>
      <c r="C10" s="47"/>
      <c r="D10" s="47"/>
      <c r="E10" s="47"/>
      <c r="F10" s="47"/>
      <c r="G10" s="47"/>
      <c r="H10" s="47"/>
      <c r="I10" s="47"/>
    </row>
    <row r="11" spans="1:9" ht="23" customHeight="1" x14ac:dyDescent="0.2">
      <c r="A11" s="46" t="s">
        <v>5</v>
      </c>
      <c r="B11" s="90" t="str">
        <f>'Commercial Invoice'!B11</f>
        <v>July 16, 2025</v>
      </c>
    </row>
    <row r="12" spans="1:9" x14ac:dyDescent="0.2">
      <c r="B12" s="45"/>
    </row>
    <row r="14" spans="1:9" x14ac:dyDescent="0.2">
      <c r="A14" s="23"/>
      <c r="B14" s="22"/>
      <c r="C14" s="22"/>
      <c r="D14" s="21"/>
      <c r="F14" s="23"/>
      <c r="G14" s="22"/>
      <c r="H14" s="22"/>
      <c r="I14" s="21"/>
    </row>
    <row r="15" spans="1:9" x14ac:dyDescent="0.2">
      <c r="A15" s="103" t="s">
        <v>6</v>
      </c>
      <c r="B15" s="104"/>
      <c r="C15" s="104"/>
      <c r="D15" s="105"/>
      <c r="F15" s="103" t="s">
        <v>7</v>
      </c>
      <c r="G15" s="104"/>
      <c r="H15" s="104"/>
      <c r="I15" s="105"/>
    </row>
    <row r="16" spans="1:9" x14ac:dyDescent="0.2">
      <c r="A16" s="60"/>
      <c r="B16" s="55"/>
      <c r="C16" s="55"/>
      <c r="D16" s="59"/>
      <c r="F16" s="42"/>
      <c r="G16" s="58"/>
      <c r="H16" s="58"/>
      <c r="I16" s="57"/>
    </row>
    <row r="17" spans="1:9" ht="34" customHeight="1" x14ac:dyDescent="0.2">
      <c r="A17" s="14" t="s">
        <v>8</v>
      </c>
      <c r="B17" s="130" t="str">
        <f>'Commercial Invoice'!B17</f>
        <v>PO "Christian Road of Life"</v>
      </c>
      <c r="C17" s="130"/>
      <c r="D17" s="152"/>
      <c r="E17" s="55"/>
      <c r="F17" s="14" t="s">
        <v>8</v>
      </c>
      <c r="G17" s="130" t="str">
        <f>'Commercial Invoice'!H17</f>
        <v>Blue Port Sp. z o.o. ul.</v>
      </c>
      <c r="H17" s="130"/>
      <c r="I17" s="152"/>
    </row>
    <row r="18" spans="1:9" ht="55" customHeight="1" x14ac:dyDescent="0.2">
      <c r="A18" s="9" t="s">
        <v>11</v>
      </c>
      <c r="B18" s="153" t="str">
        <f>'Commercial Invoice'!B18</f>
        <v>53 Drohobytska Street
Boryslav, Lviv region, UKR</v>
      </c>
      <c r="C18" s="153"/>
      <c r="D18" s="154"/>
      <c r="E18" s="55"/>
      <c r="F18" s="9" t="s">
        <v>11</v>
      </c>
      <c r="G18" s="153" t="str">
        <f>'Commercial Invoice'!H18</f>
        <v>Wieczorynki 43
POZNAN, POL</v>
      </c>
      <c r="H18" s="153"/>
      <c r="I18" s="154"/>
    </row>
    <row r="19" spans="1:9" ht="25" customHeight="1" x14ac:dyDescent="0.2">
      <c r="A19" s="14" t="s">
        <v>14</v>
      </c>
      <c r="B19" s="130" t="str">
        <f>'Commercial Invoice'!B19</f>
        <v>Yuriy Polulikh</v>
      </c>
      <c r="C19" s="130"/>
      <c r="D19" s="152"/>
      <c r="E19" s="56"/>
      <c r="F19" s="14" t="s">
        <v>14</v>
      </c>
      <c r="G19" s="130" t="str">
        <f>'Commercial Invoice'!H19</f>
        <v>Pawel Chrostowski</v>
      </c>
      <c r="H19" s="130"/>
      <c r="I19" s="152"/>
    </row>
    <row r="20" spans="1:9" ht="19" customHeight="1" x14ac:dyDescent="0.2">
      <c r="A20" s="14" t="s">
        <v>17</v>
      </c>
      <c r="B20" s="130" t="str">
        <f>'Commercial Invoice'!B20</f>
        <v>road.of.life.boryslav@gmail.com</v>
      </c>
      <c r="C20" s="130"/>
      <c r="D20" s="152"/>
      <c r="E20" s="56"/>
      <c r="F20" s="14" t="s">
        <v>17</v>
      </c>
      <c r="G20" s="130" t="str">
        <f>'Commercial Invoice'!H20</f>
        <v>pchrostowski@blue-port.pl</v>
      </c>
      <c r="H20" s="130"/>
      <c r="I20" s="152"/>
    </row>
    <row r="21" spans="1:9" x14ac:dyDescent="0.2">
      <c r="A21" s="14" t="s">
        <v>20</v>
      </c>
      <c r="B21" s="108" t="str">
        <f>'Commercial Invoice'!B21</f>
        <v>+380 63 147 61 12</v>
      </c>
      <c r="C21" s="108"/>
      <c r="D21" s="109"/>
      <c r="E21" s="56"/>
      <c r="F21" s="14" t="s">
        <v>20</v>
      </c>
      <c r="G21" s="108" t="str">
        <f>'Commercial Invoice'!H21</f>
        <v>+48 570 111 800</v>
      </c>
      <c r="H21" s="108"/>
      <c r="I21" s="109"/>
    </row>
    <row r="22" spans="1:9" x14ac:dyDescent="0.2">
      <c r="A22" s="9"/>
      <c r="B22" s="143"/>
      <c r="C22" s="143"/>
      <c r="D22" s="144"/>
      <c r="E22" s="55"/>
      <c r="F22" s="9"/>
      <c r="G22" s="143"/>
      <c r="H22" s="143"/>
      <c r="I22" s="144"/>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03" t="s">
        <v>26</v>
      </c>
      <c r="B26" s="104"/>
      <c r="C26" s="104"/>
      <c r="D26" s="105"/>
      <c r="E26" s="19"/>
      <c r="F26" s="103" t="s">
        <v>27</v>
      </c>
      <c r="G26" s="104"/>
      <c r="H26" s="104"/>
      <c r="I26" s="105"/>
    </row>
    <row r="27" spans="1:9" ht="18" customHeight="1" x14ac:dyDescent="0.2">
      <c r="A27" s="20"/>
      <c r="B27" s="19"/>
      <c r="C27" s="19"/>
      <c r="D27" s="18"/>
      <c r="E27" s="19"/>
      <c r="F27" s="20"/>
      <c r="G27" s="19"/>
      <c r="H27" s="19"/>
      <c r="I27" s="18"/>
    </row>
    <row r="28" spans="1:9" ht="21" customHeight="1" x14ac:dyDescent="0.2">
      <c r="A28" s="17" t="s">
        <v>28</v>
      </c>
      <c r="B28" s="108" t="str">
        <f>'Commercial Invoice'!B28</f>
        <v>S25018</v>
      </c>
      <c r="C28" s="108"/>
      <c r="D28" s="109"/>
      <c r="E28" s="16"/>
      <c r="F28" s="14" t="s">
        <v>29</v>
      </c>
      <c r="G28" s="131" t="str">
        <f>'Commercial Invoice'!H28</f>
        <v>MAERSK MONTE ALTO</v>
      </c>
      <c r="H28" s="131"/>
      <c r="I28" s="136"/>
    </row>
    <row r="29" spans="1:9" ht="22" customHeight="1" x14ac:dyDescent="0.2">
      <c r="A29" s="14" t="s">
        <v>30</v>
      </c>
      <c r="B29" s="108">
        <f>'Commercial Invoice'!B29</f>
        <v>32218856</v>
      </c>
      <c r="C29" s="108"/>
      <c r="D29" s="109"/>
      <c r="E29" s="15"/>
      <c r="F29" s="14" t="s">
        <v>31</v>
      </c>
      <c r="G29" s="131" t="str">
        <f>'Commercial Invoice'!H29</f>
        <v>529E</v>
      </c>
      <c r="H29" s="131"/>
      <c r="I29" s="136"/>
    </row>
    <row r="30" spans="1:9" ht="23" customHeight="1" x14ac:dyDescent="0.2">
      <c r="A30" s="14" t="s">
        <v>32</v>
      </c>
      <c r="B30" s="108" t="str">
        <f>'Commercial Invoice'!B30</f>
        <v>HLCUBSC250742232</v>
      </c>
      <c r="C30" s="108"/>
      <c r="D30" s="109"/>
      <c r="E30" s="15"/>
      <c r="F30" s="14" t="s">
        <v>33</v>
      </c>
      <c r="G30" s="131" t="str">
        <f>'Commercial Invoice'!H30</f>
        <v>NORFOLK</v>
      </c>
      <c r="H30" s="131"/>
      <c r="I30" s="136"/>
    </row>
    <row r="31" spans="1:9" ht="21" customHeight="1" x14ac:dyDescent="0.2">
      <c r="A31" s="14" t="s">
        <v>35</v>
      </c>
      <c r="B31" s="108" t="str">
        <f>'Commercial Invoice'!B31</f>
        <v>NOEEI 30.37 (H)</v>
      </c>
      <c r="C31" s="108"/>
      <c r="D31" s="109"/>
      <c r="E31" s="15"/>
      <c r="F31" s="14" t="s">
        <v>37</v>
      </c>
      <c r="G31" s="148" t="str">
        <f>'Commercial Invoice'!H31</f>
        <v>GDYNIA</v>
      </c>
      <c r="H31" s="148"/>
      <c r="I31" s="149"/>
    </row>
    <row r="32" spans="1:9" ht="18" customHeight="1" x14ac:dyDescent="0.2">
      <c r="A32" s="9"/>
      <c r="B32" s="157"/>
      <c r="C32" s="157"/>
      <c r="D32" s="158"/>
      <c r="E32" s="10"/>
      <c r="F32" s="9"/>
      <c r="G32" s="6"/>
      <c r="H32" s="6"/>
      <c r="I32" s="8"/>
    </row>
    <row r="33" spans="1:9" ht="18" customHeight="1" x14ac:dyDescent="0.2">
      <c r="A33" s="53"/>
      <c r="B33" s="127"/>
      <c r="C33" s="127"/>
      <c r="D33" s="128"/>
      <c r="E33" s="6"/>
      <c r="F33" s="164" t="s">
        <v>41</v>
      </c>
      <c r="G33" s="165"/>
      <c r="H33" s="165"/>
      <c r="I33" s="166"/>
    </row>
    <row r="34" spans="1:9" ht="8" customHeight="1" x14ac:dyDescent="0.2">
      <c r="A34" s="52"/>
      <c r="B34" s="6"/>
      <c r="C34" s="6"/>
      <c r="D34" s="6"/>
      <c r="E34" s="6"/>
      <c r="F34" s="51"/>
      <c r="G34" s="50"/>
      <c r="H34" s="50"/>
      <c r="I34" s="50"/>
    </row>
    <row r="36" spans="1:9" ht="20" x14ac:dyDescent="0.2">
      <c r="A36" s="117" t="s">
        <v>42</v>
      </c>
      <c r="B36" s="125"/>
      <c r="C36" s="4" t="s">
        <v>43</v>
      </c>
      <c r="D36" s="116" t="s">
        <v>44</v>
      </c>
      <c r="E36" s="117"/>
      <c r="F36" s="117"/>
      <c r="G36" s="117"/>
      <c r="H36" s="118"/>
      <c r="I36" s="3" t="s">
        <v>45</v>
      </c>
    </row>
    <row r="37" spans="1:9" s="49" customFormat="1" ht="90" customHeight="1" x14ac:dyDescent="0.2">
      <c r="A37" s="162" t="str">
        <f>'Commercial Invoice'!A37</f>
        <v>UACU5728758</v>
      </c>
      <c r="B37" s="163"/>
      <c r="C37" s="91" t="str">
        <f>'Commercial Invoice'!C37</f>
        <v>UL-5636675</v>
      </c>
      <c r="D37" s="159" t="str">
        <f>'Commercial Invoice'!D37</f>
        <v>257 PACKAGE(S) OF (257 PIECES) DONATED RELIEF CARGO: SCHOOL FURNITURE (DETAIL ON PACKING LIST) FOR HUMANITARIAN ASSISTANCE. THIS SHIPMENT IS A DONATION FOR RELIEF OR CHARITY ONLY. NOT TO BE RESOLD. NOT FOR EXCHANGE FOR PROFIT OR GAIN. NO COMMERCIAL VALUE. NLR - NO LICENSE REQUIRED</v>
      </c>
      <c r="E37" s="159"/>
      <c r="F37" s="159"/>
      <c r="G37" s="159"/>
      <c r="H37" s="159"/>
      <c r="I37" s="182" t="s">
        <v>79</v>
      </c>
    </row>
    <row r="38" spans="1:9" ht="61" customHeight="1" x14ac:dyDescent="0.2">
      <c r="A38" s="160"/>
      <c r="B38" s="160"/>
      <c r="C38" s="142"/>
      <c r="D38" s="142"/>
      <c r="I38" s="87" t="s">
        <v>78</v>
      </c>
    </row>
    <row r="39" spans="1:9" ht="33" customHeight="1" x14ac:dyDescent="0.2">
      <c r="A39" s="161" t="s">
        <v>51</v>
      </c>
      <c r="B39" s="161"/>
      <c r="C39" s="161"/>
      <c r="D39" s="161"/>
      <c r="E39" s="161"/>
      <c r="F39" s="161"/>
      <c r="G39" s="161"/>
      <c r="H39" s="161"/>
      <c r="I39" s="161"/>
    </row>
    <row r="41" spans="1:9" ht="33" customHeight="1" x14ac:dyDescent="0.2">
      <c r="A41" s="110" t="s">
        <v>48</v>
      </c>
      <c r="B41" s="110"/>
      <c r="C41" s="110"/>
      <c r="D41" s="110"/>
      <c r="E41" s="110"/>
      <c r="F41" s="110"/>
      <c r="G41" s="110"/>
      <c r="H41" s="110"/>
      <c r="I41" s="110"/>
    </row>
    <row r="45" spans="1:9" ht="23" customHeight="1" x14ac:dyDescent="0.2">
      <c r="A45" s="85"/>
      <c r="B45" s="85"/>
      <c r="C45" s="85"/>
      <c r="D45" s="85"/>
      <c r="G45" s="134" t="str">
        <f>B11</f>
        <v>July 16, 2025</v>
      </c>
      <c r="H45" s="134"/>
      <c r="I45" s="134"/>
    </row>
    <row r="46" spans="1:9" x14ac:dyDescent="0.2">
      <c r="A46" s="132" t="s">
        <v>67</v>
      </c>
      <c r="B46" s="132"/>
      <c r="C46" s="132"/>
      <c r="D46" s="132"/>
      <c r="G46" s="133" t="s">
        <v>49</v>
      </c>
      <c r="H46" s="133"/>
      <c r="I46" s="13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79"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24" zoomScaleNormal="100" workbookViewId="0">
      <selection activeCell="I37" sqref="I37"/>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110"/>
      <c r="B8" s="110"/>
      <c r="C8" s="110"/>
      <c r="D8" s="48"/>
    </row>
    <row r="9" spans="1:11" ht="21" x14ac:dyDescent="0.2">
      <c r="A9" s="111" t="s">
        <v>60</v>
      </c>
      <c r="B9" s="111"/>
      <c r="C9" s="111"/>
      <c r="D9" s="111"/>
      <c r="E9" s="111"/>
      <c r="F9" s="111"/>
      <c r="G9" s="111"/>
      <c r="H9" s="111"/>
      <c r="I9" s="111"/>
      <c r="J9" s="111"/>
    </row>
    <row r="10" spans="1:11" ht="21" x14ac:dyDescent="0.2">
      <c r="A10" s="47"/>
      <c r="B10" s="47"/>
      <c r="C10" s="47"/>
      <c r="D10" s="47"/>
      <c r="E10" s="47"/>
      <c r="F10" s="47"/>
      <c r="G10" s="47"/>
      <c r="H10" s="47"/>
      <c r="I10" s="47"/>
      <c r="J10" s="47"/>
    </row>
    <row r="11" spans="1:11" ht="23" customHeight="1" x14ac:dyDescent="0.2">
      <c r="A11" s="46" t="s">
        <v>5</v>
      </c>
      <c r="B11" s="90" t="str">
        <f>'Commercial Invoice'!B11</f>
        <v>July 16, 2025</v>
      </c>
    </row>
    <row r="12" spans="1:11" x14ac:dyDescent="0.2">
      <c r="B12" s="45"/>
    </row>
    <row r="13" spans="1:11" ht="17" x14ac:dyDescent="0.2">
      <c r="A13" s="84" t="s">
        <v>28</v>
      </c>
      <c r="B13" s="173" t="str">
        <f>'Commercial Invoice'!B28:D28</f>
        <v>S25018</v>
      </c>
      <c r="C13" s="173"/>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79" t="s">
        <v>6</v>
      </c>
      <c r="B17" s="180"/>
      <c r="C17" s="180"/>
      <c r="D17" s="180"/>
      <c r="E17" s="181"/>
      <c r="F17" s="62"/>
      <c r="G17" s="179" t="s">
        <v>7</v>
      </c>
      <c r="H17" s="180"/>
      <c r="I17" s="180"/>
      <c r="J17" s="181"/>
    </row>
    <row r="18" spans="1:10" x14ac:dyDescent="0.2">
      <c r="A18" s="77"/>
      <c r="B18" s="62"/>
      <c r="C18" s="62"/>
      <c r="D18" s="62"/>
      <c r="E18" s="78"/>
      <c r="F18" s="62"/>
      <c r="G18" s="77"/>
      <c r="H18" s="76"/>
      <c r="I18" s="76"/>
      <c r="J18" s="75"/>
    </row>
    <row r="19" spans="1:10" ht="33" customHeight="1" x14ac:dyDescent="0.2">
      <c r="A19" s="73" t="s">
        <v>8</v>
      </c>
      <c r="B19" s="173" t="str">
        <f>'Commercial Invoice'!B17</f>
        <v>PO "Christian Road of Life"</v>
      </c>
      <c r="C19" s="173"/>
      <c r="D19" s="173"/>
      <c r="E19" s="174"/>
      <c r="F19" s="74"/>
      <c r="G19" s="73" t="s">
        <v>8</v>
      </c>
      <c r="H19" s="167" t="str">
        <f>'Commercial Invoice'!H17</f>
        <v>Blue Port Sp. z o.o. ul.</v>
      </c>
      <c r="I19" s="167"/>
      <c r="J19" s="175"/>
    </row>
    <row r="20" spans="1:10" x14ac:dyDescent="0.2">
      <c r="A20" s="176" t="s">
        <v>11</v>
      </c>
      <c r="B20" s="169" t="str">
        <f>'Commercial Invoice'!B18</f>
        <v>53 Drohobytska Street
Boryslav, Lviv region, UKR</v>
      </c>
      <c r="C20" s="169"/>
      <c r="D20" s="169"/>
      <c r="E20" s="170"/>
      <c r="F20" s="71"/>
      <c r="G20" s="176" t="s">
        <v>11</v>
      </c>
      <c r="H20" s="177" t="str">
        <f>'Commercial Invoice'!H18</f>
        <v>Wieczorynki 43
POZNAN, POL</v>
      </c>
      <c r="I20" s="177"/>
      <c r="J20" s="178"/>
    </row>
    <row r="21" spans="1:10" ht="29" customHeight="1" x14ac:dyDescent="0.2">
      <c r="A21" s="176"/>
      <c r="B21" s="169"/>
      <c r="C21" s="169"/>
      <c r="D21" s="169"/>
      <c r="E21" s="170"/>
      <c r="F21" s="71"/>
      <c r="G21" s="176"/>
      <c r="H21" s="177"/>
      <c r="I21" s="177"/>
      <c r="J21" s="178"/>
    </row>
    <row r="22" spans="1:10" ht="18" customHeight="1" x14ac:dyDescent="0.2">
      <c r="A22" s="73" t="s">
        <v>14</v>
      </c>
      <c r="B22" s="173" t="str">
        <f>'Commercial Invoice'!B19</f>
        <v>Yuriy Polulikh</v>
      </c>
      <c r="C22" s="173"/>
      <c r="D22" s="173"/>
      <c r="E22" s="174"/>
      <c r="F22" s="74"/>
      <c r="G22" s="73" t="s">
        <v>14</v>
      </c>
      <c r="H22" s="167" t="str">
        <f>'Commercial Invoice'!H19</f>
        <v>Pawel Chrostowski</v>
      </c>
      <c r="I22" s="167"/>
      <c r="J22" s="175"/>
    </row>
    <row r="23" spans="1:10" ht="22" customHeight="1" x14ac:dyDescent="0.2">
      <c r="A23" s="73" t="s">
        <v>17</v>
      </c>
      <c r="B23" s="173" t="str">
        <f>'Commercial Invoice'!B20</f>
        <v>road.of.life.boryslav@gmail.com</v>
      </c>
      <c r="C23" s="173"/>
      <c r="D23" s="173"/>
      <c r="E23" s="174"/>
      <c r="F23" s="74"/>
      <c r="G23" s="73" t="s">
        <v>17</v>
      </c>
      <c r="H23" s="167" t="str">
        <f>'Commercial Invoice'!H20</f>
        <v>pchrostowski@blue-port.pl</v>
      </c>
      <c r="I23" s="167"/>
      <c r="J23" s="175"/>
    </row>
    <row r="24" spans="1:10" x14ac:dyDescent="0.2">
      <c r="A24" s="73" t="s">
        <v>20</v>
      </c>
      <c r="B24" s="173" t="str">
        <f>'Commercial Invoice'!B21</f>
        <v>+380 63 147 61 12</v>
      </c>
      <c r="C24" s="173"/>
      <c r="D24" s="173"/>
      <c r="E24" s="174"/>
      <c r="F24" s="74"/>
      <c r="G24" s="73" t="s">
        <v>20</v>
      </c>
      <c r="H24" s="173" t="str">
        <f>'Commercial Invoice'!H21</f>
        <v>+48 570 111 800</v>
      </c>
      <c r="I24" s="167"/>
      <c r="J24" s="175"/>
    </row>
    <row r="25" spans="1:10" x14ac:dyDescent="0.2">
      <c r="A25" s="72"/>
      <c r="B25" s="169"/>
      <c r="C25" s="169"/>
      <c r="D25" s="169"/>
      <c r="E25" s="170"/>
      <c r="F25" s="71"/>
      <c r="G25" s="72"/>
      <c r="H25" s="169"/>
      <c r="I25" s="169"/>
      <c r="J25" s="170"/>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tr">
        <f>B19</f>
        <v>PO "Christian Road of Life"</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63" customHeight="1" x14ac:dyDescent="0.2">
      <c r="A30" s="167" t="s">
        <v>61</v>
      </c>
      <c r="B30" s="167"/>
      <c r="C30" s="167"/>
      <c r="D30" s="171" t="str">
        <f>'Commercial Invoice'!D37</f>
        <v>257 PACKAGE(S) OF (257 PIECES) DONATED RELIEF CARGO: SCHOOL FURNITURE (DETAIL ON PACKING LIST) FOR HUMANITARIAN ASSISTANCE. THIS SHIPMENT IS A DONATION FOR RELIEF OR CHARITY ONLY. NOT TO BE RESOLD. NOT FOR EXCHANGE FOR PROFIT OR GAIN. NO COMMERCIAL VALUE. NLR - NO LICENSE REQUIRED</v>
      </c>
      <c r="E30" s="171"/>
      <c r="F30" s="171"/>
      <c r="G30" s="171"/>
      <c r="H30" s="171"/>
      <c r="I30" s="171"/>
      <c r="J30" s="171"/>
    </row>
    <row r="31" spans="1:10" ht="12" customHeight="1" x14ac:dyDescent="0.2">
      <c r="A31" s="63"/>
      <c r="B31" s="63"/>
      <c r="C31" s="63"/>
      <c r="D31" s="65"/>
      <c r="E31" s="65"/>
      <c r="F31" s="65"/>
      <c r="G31" s="65"/>
      <c r="H31" s="65"/>
      <c r="I31" s="65"/>
      <c r="J31" s="65"/>
    </row>
    <row r="32" spans="1:10" ht="31" customHeight="1" x14ac:dyDescent="0.2">
      <c r="A32" s="167" t="s">
        <v>62</v>
      </c>
      <c r="B32" s="167"/>
      <c r="C32" s="92" t="str">
        <f>'Commercial Invoice'!A37</f>
        <v>UACU5728758</v>
      </c>
      <c r="D32" s="65" t="s">
        <v>63</v>
      </c>
      <c r="E32" s="172" t="str">
        <f>'Commercial Invoice'!C37</f>
        <v>UL-5636675</v>
      </c>
      <c r="F32" s="172"/>
      <c r="G32" s="64"/>
      <c r="H32" s="64"/>
      <c r="I32" s="64"/>
      <c r="J32" s="64"/>
    </row>
    <row r="33" spans="1:10" x14ac:dyDescent="0.2">
      <c r="A33" s="63"/>
      <c r="B33" s="63"/>
      <c r="C33" s="63"/>
      <c r="D33" s="63"/>
      <c r="E33" s="63"/>
      <c r="F33" s="63"/>
      <c r="G33" s="63"/>
      <c r="H33" s="63"/>
      <c r="I33" s="63"/>
      <c r="J33" s="63"/>
    </row>
    <row r="34" spans="1:10" ht="15" customHeight="1" x14ac:dyDescent="0.2">
      <c r="A34" s="167" t="s">
        <v>64</v>
      </c>
      <c r="B34" s="167"/>
      <c r="C34" s="167"/>
      <c r="D34" s="167"/>
      <c r="E34" s="167"/>
      <c r="F34" s="167"/>
      <c r="G34" s="167"/>
      <c r="H34" s="167"/>
      <c r="I34" s="167"/>
      <c r="J34" s="167"/>
    </row>
    <row r="35" spans="1:10" x14ac:dyDescent="0.2">
      <c r="A35" s="167"/>
      <c r="B35" s="167"/>
      <c r="C35" s="167"/>
      <c r="D35" s="167"/>
      <c r="E35" s="167"/>
      <c r="F35" s="167"/>
      <c r="G35" s="167"/>
      <c r="H35" s="167"/>
      <c r="I35" s="167"/>
      <c r="J35" s="167"/>
    </row>
    <row r="36" spans="1:10" x14ac:dyDescent="0.2">
      <c r="A36" s="167"/>
      <c r="B36" s="167"/>
      <c r="C36" s="167"/>
      <c r="D36" s="167"/>
      <c r="E36" s="167"/>
      <c r="F36" s="167"/>
      <c r="G36" s="167"/>
      <c r="H36" s="167"/>
      <c r="I36" s="167"/>
      <c r="J36" s="167"/>
    </row>
    <row r="37" spans="1:10" x14ac:dyDescent="0.2">
      <c r="A37" s="63"/>
      <c r="B37" s="63"/>
      <c r="C37" s="63"/>
      <c r="D37" s="63"/>
      <c r="E37" s="63"/>
      <c r="F37" s="63"/>
      <c r="G37" s="63"/>
      <c r="H37" s="63"/>
      <c r="I37" s="63"/>
      <c r="J37" s="63"/>
    </row>
    <row r="38" spans="1:10" ht="15" customHeight="1" x14ac:dyDescent="0.2">
      <c r="A38" s="150" t="s">
        <v>65</v>
      </c>
      <c r="B38" s="150"/>
      <c r="C38" s="150"/>
      <c r="D38" s="150"/>
      <c r="E38" s="150"/>
      <c r="F38" s="150"/>
      <c r="G38" s="150"/>
      <c r="H38" s="150"/>
      <c r="I38" s="150"/>
      <c r="J38" s="150"/>
    </row>
    <row r="39" spans="1:10" x14ac:dyDescent="0.2">
      <c r="A39" s="150"/>
      <c r="B39" s="150"/>
      <c r="C39" s="150"/>
      <c r="D39" s="150"/>
      <c r="E39" s="150"/>
      <c r="F39" s="150"/>
      <c r="G39" s="150"/>
      <c r="H39" s="150"/>
      <c r="I39" s="150"/>
      <c r="J39" s="150"/>
    </row>
    <row r="40" spans="1:10" x14ac:dyDescent="0.2">
      <c r="A40" s="63"/>
      <c r="B40" s="63"/>
      <c r="C40" s="63"/>
      <c r="D40" s="63"/>
      <c r="E40" s="63"/>
      <c r="F40" s="63"/>
      <c r="G40" s="63"/>
      <c r="H40" s="63"/>
      <c r="I40" s="63"/>
      <c r="J40" s="63"/>
    </row>
    <row r="41" spans="1:10" ht="15" customHeight="1" x14ac:dyDescent="0.2">
      <c r="A41" s="167" t="s">
        <v>66</v>
      </c>
      <c r="B41" s="167"/>
      <c r="C41" s="167"/>
      <c r="D41" s="167"/>
      <c r="E41" s="167"/>
      <c r="F41" s="167"/>
      <c r="G41" s="167"/>
      <c r="H41" s="167"/>
      <c r="I41" s="167"/>
      <c r="J41" s="167"/>
    </row>
    <row r="42" spans="1:10" x14ac:dyDescent="0.2">
      <c r="A42" s="62"/>
      <c r="B42" s="62"/>
      <c r="C42" s="62"/>
      <c r="D42" s="62"/>
      <c r="E42" s="62"/>
      <c r="F42" s="62"/>
      <c r="G42" s="62"/>
      <c r="H42" s="62"/>
      <c r="I42" s="62"/>
      <c r="J42" s="62"/>
    </row>
    <row r="43" spans="1:10" x14ac:dyDescent="0.2">
      <c r="A43" s="62" t="s">
        <v>59</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19" customHeight="1" x14ac:dyDescent="0.2">
      <c r="A49" s="168" t="s">
        <v>67</v>
      </c>
      <c r="B49" s="168"/>
      <c r="C49" s="168"/>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EC3DAD14-BC8A-4919-8035-1D6EA74996D0}">
  <ds:schemaRefs>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96f2e6f6-d09e-4761-8f92-782a2eef91e0"/>
    <ds:schemaRef ds:uri="c95b7ca8-b57e-45ad-a0d6-40c1b64f5a16"/>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Certificate of Donation</vt:lpstr>
      <vt:lpstr>Packing List</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2025-07-16T20:50:48Z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